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Control Interno\Auditoria\Contraloria Dptal Ptyo\Vigencia 2025\"/>
    </mc:Choice>
  </mc:AlternateContent>
  <bookViews>
    <workbookView xWindow="0" yWindow="0" windowWidth="28800" windowHeight="11835" activeTab="1"/>
  </bookViews>
  <sheets>
    <sheet name="Plan de Mejoramiento (F1)" sheetId="6" r:id="rId1"/>
    <sheet name="Avance Plan de Mejoramiento" sheetId="4" r:id="rId2"/>
    <sheet name="Hoja1" sheetId="5" r:id="rId3"/>
  </sheets>
  <calcPr calcId="162913"/>
</workbook>
</file>

<file path=xl/calcChain.xml><?xml version="1.0" encoding="utf-8"?>
<calcChain xmlns="http://schemas.openxmlformats.org/spreadsheetml/2006/main">
  <c r="Q14" i="4" l="1"/>
  <c r="P14" i="4"/>
  <c r="O14" i="4"/>
  <c r="O15" i="4"/>
  <c r="S26" i="4"/>
  <c r="L16" i="6" l="1"/>
  <c r="L15" i="6"/>
  <c r="L14" i="6"/>
  <c r="L14" i="4" l="1"/>
  <c r="N14" i="4"/>
  <c r="L15" i="4"/>
  <c r="N15" i="4"/>
  <c r="L16" i="4"/>
  <c r="N16" i="4"/>
  <c r="Q16" i="4"/>
  <c r="O16" i="4" l="1"/>
  <c r="P16" i="4" s="1"/>
  <c r="P15" i="4"/>
  <c r="O17" i="4"/>
  <c r="S27" i="4" s="1"/>
  <c r="S25" i="4"/>
  <c r="Q15" i="4"/>
  <c r="Q17" i="4" s="1"/>
  <c r="S24" i="4" s="1"/>
</calcChain>
</file>

<file path=xl/comments1.xml><?xml version="1.0" encoding="utf-8"?>
<comments xmlns="http://schemas.openxmlformats.org/spreadsheetml/2006/main">
  <authors>
    <author>laquijano</author>
  </authors>
  <commentList>
    <comment ref="A12" authorId="0" shapeId="0">
      <text>
        <r>
          <rPr>
            <b/>
            <sz val="8"/>
            <color indexed="81"/>
            <rFont val="Tahoma"/>
          </rPr>
          <t>Numero de orden del hallazgo en el informe ( cuando una accion correctiva agrupa varios hallazgos pueden relacionarse en las celdas los numeros correspondientes )  relacionarse)</t>
        </r>
        <r>
          <rPr>
            <sz val="8"/>
            <color indexed="81"/>
            <rFont val="Tahoma"/>
          </rPr>
          <t xml:space="preserve">
</t>
        </r>
      </text>
    </comment>
    <comment ref="E12" authorId="0" shapeId="0">
      <text>
        <r>
          <rPr>
            <b/>
            <sz val="8"/>
            <color indexed="81"/>
            <rFont val="Tahoma"/>
          </rPr>
          <t>Es la accón (correctiva y/o preventiva) que adopta la entidad para subsanar o corregir la causa que genera el  hallazgo</t>
        </r>
        <r>
          <rPr>
            <sz val="8"/>
            <color indexed="81"/>
            <rFont val="Tahoma"/>
          </rPr>
          <t xml:space="preserve">
</t>
        </r>
      </text>
    </comment>
    <comment ref="F12" authorId="0" shapeId="0">
      <text>
        <r>
          <rPr>
            <b/>
            <sz val="8"/>
            <color indexed="81"/>
            <rFont val="Tahoma"/>
            <family val="2"/>
          </rPr>
          <t xml:space="preserve">Propósito que tiene el cumplir con la acción emprendida para corregir o prevenir las situaciones que se derivan de los hallazgos </t>
        </r>
        <r>
          <rPr>
            <sz val="8"/>
            <color indexed="81"/>
            <rFont val="Tahoma"/>
          </rPr>
          <t xml:space="preserve">
</t>
        </r>
      </text>
    </comment>
    <comment ref="G12" authorId="0" shapeId="0">
      <text>
        <r>
          <rPr>
            <b/>
            <sz val="8"/>
            <color indexed="81"/>
            <rFont val="Tahoma"/>
            <family val="2"/>
          </rPr>
          <t>Pasos cuantificables que permitan medir el avance y cumplimiento de la acción de mejoramiento.
Sepueden incluir tantas filas como metas sean necesarios.</t>
        </r>
      </text>
    </comment>
    <comment ref="H12" authorId="0" shapeId="0">
      <text>
        <r>
          <rPr>
            <b/>
            <sz val="8"/>
            <color indexed="81"/>
            <rFont val="Tahoma"/>
            <family val="2"/>
          </rPr>
          <t xml:space="preserve">Nombre de la unidad de medida que se  utiliza para medir el grado de avance de la meta (unidades o porcentaje) y definición
 de la actividad a realizar   
</t>
        </r>
      </text>
    </comment>
    <comment ref="I12" authorId="0" shapeId="0">
      <text>
        <r>
          <rPr>
            <b/>
            <sz val="8"/>
            <color indexed="81"/>
            <rFont val="Tahoma"/>
            <family val="2"/>
          </rPr>
          <t xml:space="preserve">Volumen o tamaño de la meta, establecido en unidades o porcentajes. 
</t>
        </r>
      </text>
    </comment>
    <comment ref="J12" authorId="0" shapeId="0">
      <text>
        <r>
          <rPr>
            <b/>
            <sz val="8"/>
            <color indexed="81"/>
            <rFont val="Tahoma"/>
          </rPr>
          <t xml:space="preserve">Fecha programada para la iniciación de cada meta </t>
        </r>
        <r>
          <rPr>
            <sz val="8"/>
            <color indexed="81"/>
            <rFont val="Tahoma"/>
          </rPr>
          <t xml:space="preserve">
</t>
        </r>
      </text>
    </comment>
    <comment ref="K12" authorId="0" shapeId="0">
      <text>
        <r>
          <rPr>
            <b/>
            <sz val="8"/>
            <color indexed="81"/>
            <rFont val="Tahoma"/>
            <family val="2"/>
          </rPr>
          <t xml:space="preserve">Fecha programada para la terminación de cada meta </t>
        </r>
      </text>
    </comment>
    <comment ref="L12" authorId="0" shapeId="0">
      <text>
        <r>
          <rPr>
            <b/>
            <sz val="8"/>
            <color indexed="81"/>
            <rFont val="Tahoma"/>
            <family val="2"/>
          </rPr>
          <t xml:space="preserve">La hoja calcula automáticamente el plazo de duración de la acción de mejoramiento teniendo en cuenta las fechas de incio y terminación de la meta.
</t>
        </r>
      </text>
    </comment>
  </commentList>
</comments>
</file>

<file path=xl/comments2.xml><?xml version="1.0" encoding="utf-8"?>
<comments xmlns="http://schemas.openxmlformats.org/spreadsheetml/2006/main">
  <authors>
    <author>jmzambrano</author>
    <author>laquijano</author>
  </authors>
  <commentList>
    <comment ref="R10" authorId="0" shapeId="0">
      <text>
        <r>
          <rPr>
            <b/>
            <sz val="8"/>
            <color indexed="81"/>
            <rFont val="Tahoma"/>
          </rPr>
          <t>Fecha (dia-mes-año) de subscripción del plan de Mejoramiento.</t>
        </r>
      </text>
    </comment>
    <comment ref="R11" authorId="0" shapeId="0">
      <text>
        <r>
          <rPr>
            <b/>
            <sz val="8"/>
            <color indexed="81"/>
            <rFont val="Tahoma"/>
          </rPr>
          <t>Fecha (dia-mes-año) de evaluación 
del plan de mejoramiento.</t>
        </r>
      </text>
    </comment>
    <comment ref="A12" authorId="1" shapeId="0">
      <text>
        <r>
          <rPr>
            <b/>
            <sz val="8"/>
            <color indexed="81"/>
            <rFont val="Tahoma"/>
          </rPr>
          <t>Numero de orden del hallazgo en el informe ( cuando una accion correctiva agrupa varios hallazgos pueden relacionarse en las celdas los numeros correspondientes )  relacionarse)</t>
        </r>
        <r>
          <rPr>
            <sz val="8"/>
            <color indexed="81"/>
            <rFont val="Tahoma"/>
          </rPr>
          <t xml:space="preserve">
</t>
        </r>
      </text>
    </comment>
    <comment ref="E12" authorId="1" shapeId="0">
      <text>
        <r>
          <rPr>
            <b/>
            <sz val="8"/>
            <color indexed="81"/>
            <rFont val="Tahoma"/>
          </rPr>
          <t>Es la accón (correctiva y/o preventiva) que adopta la entidad para subsanar o corregir la causa que genera el  hallazgo</t>
        </r>
        <r>
          <rPr>
            <sz val="8"/>
            <color indexed="81"/>
            <rFont val="Tahoma"/>
          </rPr>
          <t xml:space="preserve">
</t>
        </r>
      </text>
    </comment>
    <comment ref="F12" authorId="1" shapeId="0">
      <text>
        <r>
          <rPr>
            <b/>
            <sz val="8"/>
            <color indexed="81"/>
            <rFont val="Tahoma"/>
            <family val="2"/>
          </rPr>
          <t xml:space="preserve">Propósito que tiene el cumplir con la acción emprendida para corregir o prevenir las situaciones que se derivan de los hallazgos </t>
        </r>
        <r>
          <rPr>
            <sz val="8"/>
            <color indexed="81"/>
            <rFont val="Tahoma"/>
          </rPr>
          <t xml:space="preserve">
</t>
        </r>
      </text>
    </comment>
    <comment ref="G12" authorId="1" shapeId="0">
      <text>
        <r>
          <rPr>
            <b/>
            <sz val="8"/>
            <color indexed="81"/>
            <rFont val="Tahoma"/>
            <family val="2"/>
          </rPr>
          <t>Pasos cuantificables que permitan medir el avance y cumplimiento de la acción de mejoramiento.
Sepueden incluir tantas filas como metas sean necesarios.</t>
        </r>
      </text>
    </comment>
    <comment ref="H12" authorId="1" shapeId="0">
      <text>
        <r>
          <rPr>
            <b/>
            <sz val="8"/>
            <color indexed="81"/>
            <rFont val="Tahoma"/>
            <family val="2"/>
          </rPr>
          <t xml:space="preserve">Nombre de la unidad de medida que se  utiliza para medir el grado de avance de la meta (unidades o porcentaje) y definición
 de la actividad a realizar   
</t>
        </r>
      </text>
    </comment>
    <comment ref="I12" authorId="1" shapeId="0">
      <text>
        <r>
          <rPr>
            <b/>
            <sz val="8"/>
            <color indexed="81"/>
            <rFont val="Tahoma"/>
            <family val="2"/>
          </rPr>
          <t xml:space="preserve">Volumen o tamaño de la meta, establecido en unidades o porcentajes. 
</t>
        </r>
      </text>
    </comment>
    <comment ref="J12" authorId="1" shapeId="0">
      <text>
        <r>
          <rPr>
            <b/>
            <sz val="8"/>
            <color indexed="81"/>
            <rFont val="Tahoma"/>
          </rPr>
          <t xml:space="preserve">Fecha programada para la iniciación de cada meta </t>
        </r>
        <r>
          <rPr>
            <sz val="8"/>
            <color indexed="81"/>
            <rFont val="Tahoma"/>
          </rPr>
          <t xml:space="preserve">
</t>
        </r>
      </text>
    </comment>
    <comment ref="K12" authorId="1" shapeId="0">
      <text>
        <r>
          <rPr>
            <b/>
            <sz val="8"/>
            <color indexed="81"/>
            <rFont val="Tahoma"/>
            <family val="2"/>
          </rPr>
          <t xml:space="preserve">Fecha programada para la terminación de cada meta </t>
        </r>
      </text>
    </comment>
    <comment ref="L12" authorId="1" shapeId="0">
      <text>
        <r>
          <rPr>
            <b/>
            <sz val="8"/>
            <color indexed="81"/>
            <rFont val="Tahoma"/>
            <family val="2"/>
          </rPr>
          <t xml:space="preserve">La hoja calcula automáticamente el plazo de duración de la acción de mejoramiento teniendo en cuenta las fechas de incio y terminación de la meta.
</t>
        </r>
      </text>
    </comment>
    <comment ref="M12" authorId="1" shapeId="0">
      <text>
        <r>
          <rPr>
            <b/>
            <sz val="8"/>
            <color indexed="81"/>
            <rFont val="Tahoma"/>
            <family val="2"/>
          </rPr>
          <t xml:space="preserve">Se consigna el numero de unidades ejecutadas por cada una de las metas 
</t>
        </r>
      </text>
    </comment>
    <comment ref="N12" authorId="1" shapeId="0">
      <text>
        <r>
          <rPr>
            <sz val="8"/>
            <color indexed="81"/>
            <rFont val="Tahoma"/>
            <family val="2"/>
          </rPr>
          <t>Calcula el avance porcentual de la meta  dividiendo la ejecución informada en la columna K sobre la columna G</t>
        </r>
        <r>
          <rPr>
            <sz val="8"/>
            <color indexed="81"/>
            <rFont val="Tahoma"/>
          </rPr>
          <t xml:space="preserve">
</t>
        </r>
      </text>
    </comment>
  </commentList>
</comments>
</file>

<file path=xl/sharedStrings.xml><?xml version="1.0" encoding="utf-8"?>
<sst xmlns="http://schemas.openxmlformats.org/spreadsheetml/2006/main" count="121" uniqueCount="79">
  <si>
    <t>Objetivo</t>
  </si>
  <si>
    <t>Fecha iniciación Metas</t>
  </si>
  <si>
    <t>Fecha terminación Metas</t>
  </si>
  <si>
    <t>Descripción de las Metas</t>
  </si>
  <si>
    <t xml:space="preserve">Porcentaje de Avance fisico de ejecución de las metas  </t>
  </si>
  <si>
    <t xml:space="preserve">Avance físico de ejecución de las metas  </t>
  </si>
  <si>
    <t xml:space="preserve">Plazo en semanas de las Meta </t>
  </si>
  <si>
    <t>Puntaje  Logrado  por las metas metas  (Poi)</t>
  </si>
  <si>
    <t xml:space="preserve">Puntaje Logrado por las metas  Vencidas (POMVi)  </t>
  </si>
  <si>
    <t>Puntaje atribuido metas vencidas</t>
  </si>
  <si>
    <t xml:space="preserve">Numero consecutivo del hallazgo </t>
  </si>
  <si>
    <t xml:space="preserve">Columnas de calculo automático </t>
  </si>
  <si>
    <t xml:space="preserve">Celda con formato fecha: Día Mes Año </t>
  </si>
  <si>
    <t xml:space="preserve">Convenciones: </t>
  </si>
  <si>
    <t>NIT:</t>
  </si>
  <si>
    <t>Perídodos fiscales que cubre:</t>
  </si>
  <si>
    <t>Fecha de Suscripción:</t>
  </si>
  <si>
    <t>Causa del hallazgo</t>
  </si>
  <si>
    <t>Efecto del hallazgo</t>
  </si>
  <si>
    <t>Acción de mejoramiento</t>
  </si>
  <si>
    <t>TOTALES</t>
  </si>
  <si>
    <t xml:space="preserve">SI </t>
  </si>
  <si>
    <t>NO</t>
  </si>
  <si>
    <t>Fecha de Evaluación:</t>
  </si>
  <si>
    <t>Fila de Totales</t>
  </si>
  <si>
    <t>Evaluación del Plan de Mejoramiento</t>
  </si>
  <si>
    <t>Puntajes base de Evaluación:</t>
  </si>
  <si>
    <t>Puntaje base de evalaluación de cumplimiento</t>
  </si>
  <si>
    <t>Puntaje base de evaluación de avance</t>
  </si>
  <si>
    <t>Cumplimiento del Plan de Mejoramiento</t>
  </si>
  <si>
    <t>Avance del plan de Mejoramiento</t>
  </si>
  <si>
    <t>PBEC</t>
  </si>
  <si>
    <t>PBEA</t>
  </si>
  <si>
    <t>AP =  POMi / PBEA</t>
  </si>
  <si>
    <t>CPM = POMMVi / PBEC</t>
  </si>
  <si>
    <t>Unidad de Medida de la Meta</t>
  </si>
  <si>
    <t>Denominación de la Unidad de medida de la Meta</t>
  </si>
  <si>
    <t>FORMATO No 2</t>
  </si>
  <si>
    <t>Efectividad de la acción</t>
  </si>
  <si>
    <t>FORMATO No 1</t>
  </si>
  <si>
    <t xml:space="preserve">SUSCRIPCION PLAN DE MEJORAMIENTO </t>
  </si>
  <si>
    <t xml:space="preserve">Informe presentado a la Contraloría General del Departamento del Putumayo </t>
  </si>
  <si>
    <t>Informacion suministrada en el informe de la CGDP</t>
  </si>
  <si>
    <t>Area responsable</t>
  </si>
  <si>
    <t xml:space="preserve">AVANCE PLAN DE MEJORAMIENTO </t>
  </si>
  <si>
    <t xml:space="preserve">Informacion suministrada en el informe de la CG-DP </t>
  </si>
  <si>
    <t>Para cualquier duda o aclaración puede dirigirse al siguiente correo: contraloriaputumayo.gov.co</t>
  </si>
  <si>
    <t>Para cualquier duda o aclaración puede dirigirse al siguiente correo: contraloriagen.gov.co</t>
  </si>
  <si>
    <r>
      <t>Descripción hallazgo (</t>
    </r>
    <r>
      <rPr>
        <sz val="12"/>
        <rFont val="Arial"/>
        <family val="2"/>
      </rPr>
      <t>No mas de 50 palabras</t>
    </r>
    <r>
      <rPr>
        <b/>
        <sz val="12"/>
        <rFont val="Arial"/>
        <family val="2"/>
      </rPr>
      <t xml:space="preserve">) </t>
    </r>
  </si>
  <si>
    <t xml:space="preserve">Modalidad de Auditoría: Revisio de cuenta </t>
  </si>
  <si>
    <t xml:space="preserve">Representante Legal: </t>
  </si>
  <si>
    <t>Entidad:</t>
  </si>
  <si>
    <t>Inconsistencias entre el Formato F01 – Catálogo General de Cuentas y el Formato F03 – Movimiento de Bancos
Durante la revisión de la información contable reportada al Sistema de Información de la Contraloría, se detectó una discrepancia significativa entre las cifras presentadas en el Formato F01 – Catálogo General de Cuentas y el Formato F03 – Movimiento de Bancos. En el Formato F01 se reportó un saldo de $9.427.630.690, mientras que en el Formato F03 se registró un valor de $23.074.859.860, generándose una diferencia negativa de $13.647.229.170 miles de pesos.</t>
  </si>
  <si>
    <t>Falta de procesos adecuados de conciliación bancaria y contable, o deficiencias en el registro oportuno y correcto de las operaciones financieras.</t>
  </si>
  <si>
    <t>La inconsistencia identificada afecta la transparencia, razonabilidad y confiabilidad de la información financiera reportada, pudiendo generar riesgos de errores materiales, inconsistencias en los estados financieros y potenciales afectaciones al patrimonio público.</t>
  </si>
  <si>
    <t>Revisión, Verificación y Comparación de la información subida a la plataforma SIA, con una antelación de cinco días antes del vencimiento del plazo de su presentación.</t>
  </si>
  <si>
    <t>_Diligenciar de forma correcta los formatos del  Sistema Electrónico de Rendición de Cuentas SIA,  según lo establecido en la Resolución No. 264 de 2018.                                               _Tener en cuenta la Guia del SIA para subir la información a la plataforma.</t>
  </si>
  <si>
    <t xml:space="preserve">Papel de trabajo de Revisión, Verificación y Comparación de los formatos reportados. (certificacion, acta, planilla etc) </t>
  </si>
  <si>
    <t>Porcentaje</t>
  </si>
  <si>
    <t>Durante la revisión efectuada a la ejecución presupuestal del ITP correspondiente a la vigencia 2024, se evidenció una baja ejecución en el presupuesto de ingresos. Se establece que el ITP presenta una ejecución del 66% en el presupuesto de ingresos, lo que evidencia que el 34% de los recursos proyectados no se lograron recaudar durante la vigencia. Esta situación refleja debilidades en la capacidad institucional para materializar las fuentes de financiamiento previstas, especialmente en rubros como recursos de capital, venta de bienes y servicios y nivel posgrado, los cuales mostraron niveles de ejecución considerablemente inferiores al promedio.</t>
  </si>
  <si>
    <t>Dependencia de actos administrativos de terceros   Ministerio de Educación Nacional   Explicación: La Institución realizó la planeación presupuestal basada en la proyección de apertura de programas de especialización. No obstante, el recaudo no se materializó debido a que los registros calificados fueron otorgados por el ente regulador apenas en la vigencia 2025. Al no contar con la resolución de aprobación durante 2024, la institución estaba legalmente impedida para realizar el cobro de matrículas, lo que generó un vacío en el ingreso proyectadoFalta de procesos adecuados de conciliación bancaria y contable, o deficiencias en el registro oportuno y correcto de las operaciones financieras; El presupuesto de ingresos se vio afectado por la no incorporación de los recursos del Superávit Fiscal ($1.889.173.157). Este recurso, que ya se encontraba en poder de la institución como saldo de vigencias anteriores, no fue registrado en la ejecución de ingresos de la vigencia 2024. Esto generó una subestimación del recaudo real disponible, distorsionando el porcentaje de ejecución hacia la baja; La baja ejecución en este rubro se debió a retrasos en la facturación y cobro de cánones de arrendamiento. Esta situación se originó en la necesidad de saneamiento de espacios y la actualización de los contratos para cumplir con la normativa vigente, lo que postergó el ingreso efectivo de estos recursos.</t>
  </si>
  <si>
    <t>La baja ejecución en el rubro de posgrados (debido a la demora de los registros calificados) y en la venta de servicios, genera un efecto directo en el cumplimiento de las metas del Plan de Desarrollo Institucional (PDI). Al no recaudar el 34% de lo proyectado, la institución se vio obligada a postergar inversiones en infraestructura académica, dotación de laboratorios o programas de bienestar que dependían de esos recursos específicos.</t>
  </si>
  <si>
    <t xml:space="preserve">Optimizar la ejecución presupuestal de ingresos mediante la armonización de los procesos administrativos, contables y académicos, asegurando que las fuentes de financiamiento proyectadas sean fidedignas y se materialicen en la vigencia correspondiente; </t>
  </si>
  <si>
    <t>Establecer un procedimiento administrativo para que, en el primer trimestre de cada año, se realice la liquidación e incorporación del Superávit Fiscal mediante Acto Administrativo, evitando subestimaciones en el presupuesto de ingresos; Crear una mesa técnica mensual para monitorear el estado de los Registros Calificados (Posgrados) ante el MEN. Si un programa no obtiene aprobación, se deberá realizar un ajuste (reducción) presupuestal para no afectar el indicador de ejecución2025/12/24 Implementar un cronograma de facturación y cobro persuasivo para los servicios de arrendamiento y venta de servicios, incluyendo el saneamiento de contratos vencidos y la actualización de tarifas.</t>
  </si>
  <si>
    <t>La Institución reconoce la necesidad de ajustar sus procesos de incorporación de recursos de capital y de gestión académica. A través de este plan de mejoramiento, se busca que la información presupuestal sea un reflejo exacto de la liquidez institucional, garantizando que el cumplimiento de los fines misionales cuente con el respaldo financiero necesario y oportuno</t>
  </si>
  <si>
    <t>Durante la revisión de la ejecución presupuestal de la vigencia, se evidenció que la entidad comprometió recursos por encima de los ingresos efectivamente recaudados. El total de obligaciones adquiridas alcanzó los $17.361.742.459, mientras que el recaudo efectivo fue de $16.280.789.346, situación que refleja un déficit relativo del 6%. Esta diferencia evidencia que los ingresos percibidos no fueron suficientes para respaldar la totalidad de los compromisos asumidos. Tal situación refleja debilidades en la planeación presupuestal y en la armonización entre el nivel de gasto y el recaudo real</t>
  </si>
  <si>
    <t>Deficiente gestión administrativa y contable por parte del responsable del área, quien omitió la incorporación oportuna de los ingresos efectivamente percibidos en el rubro de recaudo. Esta desincronización entre el flujo de caja y el registro presupuestal impidió que los compromisos adquiridos contaran con el debido respaldo documental, contraviniendo los principios de planeación y armonización presupuestal".</t>
  </si>
  <si>
    <t>El efecto del hallazgo se traduce en un desequilibrio presupuestal y de caja que asciende al 6% de la ejecución analizada, lo cual genera un riesgo inminente de incumplimiento en las obligaciones con terceros. Así mismo, esta situación compromete la estabilidad financiera de la próxima vigencia, toda vez que se deberán destinar recursos futuros para sanear el déficit actual, limitando la capacidad de inversión y afectando el cumplimiento de las metas institucionales</t>
  </si>
  <si>
    <t>Restablecer el equilibrio presupuestal de la entidad y asegurar que todo compromiso adquirido cuente con un recaudo efectivo debidamente incorporado en el sistema financiero; Este mecanismo incluirá la conciliación obligatoria entre el recaudo efectivo y su incorporación contable, garantizando que el nivel de gasto no supere el ingreso real percibido. En caso de detectarse un déficit, se activarán protocolos de austeridad y aplazamiento de gastos no esenciales para mantener el equilibrio financiero del 100%</t>
  </si>
  <si>
    <t>Garantizar el equilibrio presupuestal de la entidad mediante la sincronización efectiva entre el flujo de ingresos reales y la adquisición de compromisos, asegurando que toda obligación financiera cuente con el respaldo de recaudo efectivamente incorporado para mantener la sostenibilidad financiera institucional</t>
  </si>
  <si>
    <t>Eliminar el déficit entre compromisos y recaudo al cierre de la vigencia, mediante la implementación de conciliaciones mensuales obligatorias y el ajuste del nivel de gasto supeditado al recaudo efectivo incorporado</t>
  </si>
  <si>
    <t>Tesorería - Contabilidad - Control Interno</t>
  </si>
  <si>
    <t>Vicerectoria Administrativa - Presupuesto</t>
  </si>
  <si>
    <t>x</t>
  </si>
  <si>
    <t>Entidad: INSTITUCIÓN UNIVERSITARIA DEL PUTUMAYO</t>
  </si>
  <si>
    <t>Representante Legal:  Miguel Angel Canchala Dlegado</t>
  </si>
  <si>
    <t>NIT: 800247940-1</t>
  </si>
  <si>
    <t>Perídodos fiscales que cubre: 2024</t>
  </si>
  <si>
    <t>Modalidad de Auditoría: REVISION DE LA CUENTA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</si>
</sst>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15" x14ac:knownFonts="1">
    <font>
      <sz val="10"/>
      <name val="Arial"/>
    </font>
    <font>
      <sz val="11"/>
      <color theme="1"/>
      <name val="Calibri"/>
      <family val="2"/>
      <scheme val="minor"/>
    </font>
    <font>
      <sz val="11"/>
      <name val="Arial"/>
      <family val="2"/>
    </font>
    <font>
      <b/>
      <sz val="11"/>
      <name val="Arial"/>
      <family val="2"/>
    </font>
    <font>
      <b/>
      <sz val="11"/>
      <name val="Arial"/>
    </font>
    <font>
      <sz val="8"/>
      <color indexed="81"/>
      <name val="Tahoma"/>
    </font>
    <font>
      <b/>
      <sz val="8"/>
      <color indexed="81"/>
      <name val="Tahoma"/>
    </font>
    <font>
      <sz val="8"/>
      <color indexed="81"/>
      <name val="Tahoma"/>
      <family val="2"/>
    </font>
    <font>
      <b/>
      <sz val="11"/>
      <color indexed="10"/>
      <name val="Arial"/>
      <family val="2"/>
    </font>
    <font>
      <b/>
      <sz val="8"/>
      <color indexed="81"/>
      <name val="Tahoma"/>
      <family val="2"/>
    </font>
    <font>
      <sz val="8"/>
      <name val="Arial"/>
    </font>
    <font>
      <b/>
      <sz val="12"/>
      <name val="Arial"/>
      <family val="2"/>
    </font>
    <font>
      <sz val="12"/>
      <name val="Arial"/>
      <family val="2"/>
    </font>
    <font>
      <b/>
      <sz val="14"/>
      <name val="Arial"/>
      <family val="2"/>
    </font>
    <font>
      <sz val="8"/>
      <name val="Calibri"/>
      <family val="2"/>
    </font>
  </fonts>
  <fills count="9">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indexed="50"/>
        <bgColor indexed="64"/>
      </patternFill>
    </fill>
    <fill>
      <patternFill patternType="solid">
        <fgColor indexed="52"/>
        <bgColor indexed="64"/>
      </patternFill>
    </fill>
    <fill>
      <patternFill patternType="solid">
        <fgColor indexed="51"/>
        <bgColor indexed="64"/>
      </patternFill>
    </fill>
    <fill>
      <patternFill patternType="solid">
        <fgColor indexed="44"/>
        <bgColor indexed="64"/>
      </patternFill>
    </fill>
    <fill>
      <patternFill patternType="solid">
        <fgColor indexed="44"/>
        <bgColor indexed="40"/>
      </patternFill>
    </fill>
  </fills>
  <borders count="38">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125">
    <xf numFmtId="0" fontId="0" fillId="0" borderId="0" xfId="0"/>
    <xf numFmtId="0" fontId="0" fillId="0" borderId="0" xfId="0" applyBorder="1"/>
    <xf numFmtId="0" fontId="2" fillId="2" borderId="0" xfId="0" applyFont="1" applyFill="1" applyBorder="1"/>
    <xf numFmtId="0" fontId="0" fillId="2" borderId="0" xfId="0" applyFill="1" applyBorder="1"/>
    <xf numFmtId="0" fontId="0" fillId="2" borderId="1" xfId="0" applyFill="1" applyBorder="1"/>
    <xf numFmtId="0" fontId="3" fillId="2" borderId="0" xfId="0" applyFont="1" applyFill="1" applyBorder="1" applyAlignment="1">
      <alignment horizontal="left"/>
    </xf>
    <xf numFmtId="0" fontId="12" fillId="0" borderId="2" xfId="0" applyFont="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15" fontId="12" fillId="0" borderId="2" xfId="0" applyNumberFormat="1" applyFont="1" applyFill="1" applyBorder="1" applyAlignment="1" applyProtection="1">
      <alignment horizontal="center" vertical="center" wrapText="1"/>
      <protection locked="0"/>
    </xf>
    <xf numFmtId="164" fontId="12" fillId="4" borderId="2" xfId="0" applyNumberFormat="1" applyFont="1" applyFill="1" applyBorder="1"/>
    <xf numFmtId="164" fontId="12" fillId="0" borderId="2" xfId="0" applyNumberFormat="1" applyFont="1" applyFill="1" applyBorder="1"/>
    <xf numFmtId="0" fontId="12" fillId="2" borderId="0" xfId="0" applyFont="1" applyFill="1" applyBorder="1"/>
    <xf numFmtId="0" fontId="12" fillId="2" borderId="1" xfId="0" applyFont="1" applyFill="1" applyBorder="1"/>
    <xf numFmtId="0" fontId="12" fillId="4" borderId="3" xfId="0" applyFont="1" applyFill="1" applyBorder="1" applyAlignment="1">
      <alignment horizontal="center"/>
    </xf>
    <xf numFmtId="0" fontId="12" fillId="3" borderId="3" xfId="0" applyFont="1" applyFill="1" applyBorder="1" applyAlignment="1">
      <alignment horizontal="center"/>
    </xf>
    <xf numFmtId="0" fontId="12" fillId="5" borderId="3" xfId="0" applyFont="1" applyFill="1" applyBorder="1" applyAlignment="1">
      <alignment horizontal="center"/>
    </xf>
    <xf numFmtId="0" fontId="12" fillId="6" borderId="3" xfId="0" applyFont="1" applyFill="1" applyBorder="1" applyAlignment="1">
      <alignment horizontal="center"/>
    </xf>
    <xf numFmtId="0" fontId="12" fillId="2" borderId="0" xfId="0" applyFont="1" applyFill="1"/>
    <xf numFmtId="0" fontId="12" fillId="0" borderId="0" xfId="0" applyFont="1" applyBorder="1"/>
    <xf numFmtId="0" fontId="12" fillId="0" borderId="0" xfId="0" applyFont="1"/>
    <xf numFmtId="2" fontId="12" fillId="6" borderId="4" xfId="0" applyNumberFormat="1" applyFont="1" applyFill="1" applyBorder="1"/>
    <xf numFmtId="1" fontId="12" fillId="6" borderId="4" xfId="0" applyNumberFormat="1" applyFont="1" applyFill="1" applyBorder="1"/>
    <xf numFmtId="0" fontId="12" fillId="0" borderId="4" xfId="0" applyFont="1" applyBorder="1"/>
    <xf numFmtId="0" fontId="12" fillId="0" borderId="5" xfId="0" applyFont="1" applyBorder="1"/>
    <xf numFmtId="1" fontId="12" fillId="0" borderId="6" xfId="0" applyNumberFormat="1" applyFont="1" applyBorder="1"/>
    <xf numFmtId="164" fontId="12" fillId="0" borderId="7" xfId="0" applyNumberFormat="1" applyFont="1" applyBorder="1"/>
    <xf numFmtId="10" fontId="12" fillId="0" borderId="8" xfId="0" applyNumberFormat="1" applyFont="1" applyBorder="1"/>
    <xf numFmtId="10" fontId="12" fillId="0" borderId="9" xfId="0" applyNumberFormat="1" applyFont="1" applyBorder="1"/>
    <xf numFmtId="0" fontId="11" fillId="0" borderId="0" xfId="0" applyFont="1" applyBorder="1"/>
    <xf numFmtId="0" fontId="11" fillId="0" borderId="2" xfId="0" applyFont="1" applyFill="1" applyBorder="1" applyAlignment="1">
      <alignment horizontal="center" wrapText="1"/>
    </xf>
    <xf numFmtId="0" fontId="11" fillId="0" borderId="2" xfId="0" applyFont="1" applyFill="1" applyBorder="1" applyAlignment="1">
      <alignment horizontal="center" vertical="center" wrapText="1"/>
    </xf>
    <xf numFmtId="0" fontId="12" fillId="0" borderId="2" xfId="0" applyNumberFormat="1" applyFont="1" applyFill="1" applyBorder="1" applyAlignment="1">
      <alignment horizontal="justify" vertical="top" wrapText="1" shrinkToFit="1"/>
    </xf>
    <xf numFmtId="0" fontId="12" fillId="0" borderId="2" xfId="0" applyNumberFormat="1" applyFont="1" applyBorder="1" applyAlignment="1">
      <alignment horizontal="justify" vertical="top" wrapText="1" shrinkToFit="1"/>
    </xf>
    <xf numFmtId="0" fontId="12" fillId="0" borderId="2" xfId="0" applyNumberFormat="1" applyFont="1" applyFill="1" applyBorder="1" applyAlignment="1">
      <alignment horizontal="center" vertical="top" wrapText="1" shrinkToFit="1"/>
    </xf>
    <xf numFmtId="0" fontId="12" fillId="7" borderId="2" xfId="0" applyFont="1" applyFill="1" applyBorder="1" applyAlignment="1">
      <alignment wrapText="1"/>
    </xf>
    <xf numFmtId="0" fontId="12" fillId="8" borderId="2" xfId="0" applyNumberFormat="1" applyFont="1" applyFill="1" applyBorder="1" applyAlignment="1">
      <alignment horizontal="justify" vertical="top" wrapText="1"/>
    </xf>
    <xf numFmtId="0" fontId="12" fillId="8" borderId="2" xfId="0" applyNumberFormat="1" applyFont="1" applyFill="1" applyBorder="1" applyAlignment="1">
      <alignment horizontal="justify" vertical="top" wrapText="1" shrinkToFit="1"/>
    </xf>
    <xf numFmtId="0" fontId="12" fillId="7" borderId="2" xfId="0" applyFont="1" applyFill="1" applyBorder="1" applyAlignment="1">
      <alignment horizontal="justify" vertical="center"/>
    </xf>
    <xf numFmtId="0" fontId="12" fillId="0" borderId="2" xfId="0" applyFont="1" applyBorder="1" applyAlignment="1">
      <alignment horizontal="center" vertical="center" wrapText="1"/>
    </xf>
    <xf numFmtId="0" fontId="14" fillId="0" borderId="2" xfId="0" applyFont="1" applyBorder="1" applyAlignment="1">
      <alignment horizontal="left" vertical="top" wrapText="1"/>
    </xf>
    <xf numFmtId="0" fontId="14" fillId="0" borderId="2" xfId="1" applyFont="1" applyBorder="1" applyAlignment="1">
      <alignment horizontal="left" vertical="top" wrapText="1" shrinkToFit="1"/>
    </xf>
    <xf numFmtId="0" fontId="14" fillId="0" borderId="2" xfId="1" applyFont="1" applyBorder="1" applyAlignment="1">
      <alignment horizontal="center" vertical="center"/>
    </xf>
    <xf numFmtId="0" fontId="14" fillId="0" borderId="2" xfId="0" applyFont="1" applyBorder="1" applyAlignment="1">
      <alignment horizontal="justify" vertical="center" wrapText="1"/>
    </xf>
    <xf numFmtId="0" fontId="14" fillId="0" borderId="2" xfId="1" applyFont="1" applyBorder="1" applyAlignment="1">
      <alignment horizontal="justify" vertical="center" wrapText="1" shrinkToFit="1"/>
    </xf>
    <xf numFmtId="9" fontId="12" fillId="0" borderId="2" xfId="0" applyNumberFormat="1" applyFont="1" applyFill="1" applyBorder="1" applyAlignment="1">
      <alignment horizontal="center" vertical="center" wrapText="1" shrinkToFit="1"/>
    </xf>
    <xf numFmtId="164" fontId="12" fillId="4" borderId="2" xfId="0" applyNumberFormat="1" applyFont="1" applyFill="1" applyBorder="1" applyAlignment="1">
      <alignment horizontal="center" vertical="center"/>
    </xf>
    <xf numFmtId="9" fontId="14" fillId="0" borderId="4" xfId="1" applyNumberFormat="1" applyFont="1" applyBorder="1" applyAlignment="1">
      <alignment horizontal="center" vertical="center" wrapText="1"/>
    </xf>
    <xf numFmtId="9" fontId="12" fillId="4" borderId="2" xfId="0" applyNumberFormat="1" applyFont="1" applyFill="1" applyBorder="1" applyAlignment="1">
      <alignment horizontal="center" vertical="center"/>
    </xf>
    <xf numFmtId="1" fontId="12" fillId="4" borderId="2" xfId="0" applyNumberFormat="1" applyFont="1" applyFill="1" applyBorder="1" applyAlignment="1">
      <alignment horizontal="center" vertical="center"/>
    </xf>
    <xf numFmtId="0" fontId="12" fillId="0" borderId="2" xfId="0" applyFont="1" applyBorder="1" applyAlignment="1">
      <alignment horizontal="center" vertical="center"/>
    </xf>
    <xf numFmtId="0" fontId="3" fillId="2" borderId="13" xfId="0" applyFont="1" applyFill="1" applyBorder="1" applyAlignment="1">
      <alignment horizontal="left"/>
    </xf>
    <xf numFmtId="0" fontId="3" fillId="2" borderId="0" xfId="0" applyFont="1" applyFill="1" applyBorder="1" applyAlignment="1">
      <alignment horizontal="left"/>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4" fillId="2" borderId="13" xfId="0" applyFont="1" applyFill="1" applyBorder="1" applyAlignment="1">
      <alignment horizontal="center" wrapText="1"/>
    </xf>
    <xf numFmtId="0" fontId="4" fillId="2" borderId="0" xfId="0" applyFont="1" applyFill="1" applyBorder="1" applyAlignment="1">
      <alignment horizontal="center" wrapText="1"/>
    </xf>
    <xf numFmtId="0" fontId="11" fillId="0" borderId="2" xfId="0" applyFont="1" applyBorder="1" applyAlignment="1">
      <alignment horizontal="center" vertical="center" wrapText="1"/>
    </xf>
    <xf numFmtId="0" fontId="11" fillId="4"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14" xfId="0" applyFont="1" applyBorder="1" applyAlignment="1">
      <alignment horizontal="center"/>
    </xf>
    <xf numFmtId="0" fontId="11" fillId="0" borderId="15" xfId="0" applyFont="1" applyBorder="1" applyAlignment="1">
      <alignment horizontal="center"/>
    </xf>
    <xf numFmtId="0" fontId="11" fillId="0" borderId="10" xfId="0" applyFont="1" applyBorder="1" applyAlignment="1">
      <alignment horizontal="center"/>
    </xf>
    <xf numFmtId="0" fontId="11" fillId="0" borderId="13" xfId="0" applyFont="1" applyBorder="1" applyAlignment="1">
      <alignment horizontal="left"/>
    </xf>
    <xf numFmtId="0" fontId="11" fillId="0" borderId="0" xfId="0" applyFont="1" applyBorder="1" applyAlignment="1">
      <alignment horizontal="left"/>
    </xf>
    <xf numFmtId="0" fontId="11" fillId="0" borderId="1" xfId="0" applyFont="1" applyBorder="1" applyAlignment="1">
      <alignment horizontal="left"/>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12" fillId="0" borderId="22" xfId="0" applyFont="1" applyBorder="1" applyAlignment="1">
      <alignment horizontal="left" vertical="center"/>
    </xf>
    <xf numFmtId="0" fontId="11" fillId="0" borderId="2" xfId="0" applyFont="1" applyBorder="1" applyAlignment="1">
      <alignment horizontal="center" vertical="center"/>
    </xf>
    <xf numFmtId="0" fontId="13" fillId="0" borderId="2" xfId="0" applyFont="1" applyBorder="1" applyAlignment="1">
      <alignment horizontal="center" vertical="center" wrapText="1"/>
    </xf>
    <xf numFmtId="0" fontId="11" fillId="6" borderId="17"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2" fillId="0" borderId="3" xfId="0" applyFont="1" applyBorder="1" applyAlignment="1">
      <alignment horizontal="left"/>
    </xf>
    <xf numFmtId="0" fontId="12" fillId="0" borderId="18" xfId="0" applyFont="1" applyBorder="1" applyAlignment="1">
      <alignment horizontal="left"/>
    </xf>
    <xf numFmtId="0" fontId="12" fillId="0" borderId="19" xfId="0" applyFont="1" applyBorder="1" applyAlignment="1">
      <alignment horizontal="left"/>
    </xf>
    <xf numFmtId="0" fontId="12" fillId="0" borderId="0" xfId="0" applyFont="1" applyBorder="1" applyAlignment="1">
      <alignment horizontal="center"/>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3" xfId="0" applyFont="1" applyBorder="1" applyAlignment="1">
      <alignment horizontal="left" vertical="center"/>
    </xf>
    <xf numFmtId="0" fontId="12" fillId="0" borderId="0" xfId="0" applyFont="1" applyBorder="1" applyAlignment="1">
      <alignment horizontal="left" vertical="center"/>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12" fillId="0" borderId="37" xfId="0" applyFont="1" applyBorder="1" applyAlignment="1">
      <alignment horizontal="left" vertical="center"/>
    </xf>
    <xf numFmtId="0" fontId="11" fillId="0" borderId="29" xfId="0" applyFont="1" applyBorder="1" applyAlignment="1">
      <alignment horizontal="center"/>
    </xf>
    <xf numFmtId="0" fontId="11" fillId="0" borderId="30" xfId="0" applyFont="1" applyBorder="1" applyAlignment="1">
      <alignment horizontal="center"/>
    </xf>
    <xf numFmtId="0" fontId="12" fillId="0" borderId="27" xfId="0" applyFont="1" applyBorder="1" applyAlignment="1">
      <alignment horizontal="left" vertical="center"/>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29"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1" fillId="0" borderId="27" xfId="0" applyFont="1" applyBorder="1" applyAlignment="1">
      <alignment horizontal="center"/>
    </xf>
    <xf numFmtId="0" fontId="11" fillId="0" borderId="32" xfId="0" applyFont="1" applyBorder="1" applyAlignment="1">
      <alignment horizontal="center"/>
    </xf>
    <xf numFmtId="0" fontId="11" fillId="0" borderId="3"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14" xfId="0" applyFont="1" applyBorder="1" applyAlignment="1">
      <alignment horizontal="left"/>
    </xf>
    <xf numFmtId="0" fontId="11" fillId="0" borderId="15" xfId="0" applyFont="1" applyBorder="1" applyAlignment="1">
      <alignment horizontal="left"/>
    </xf>
    <xf numFmtId="0" fontId="11" fillId="0" borderId="10" xfId="0" applyFont="1" applyBorder="1" applyAlignment="1">
      <alignment horizontal="left"/>
    </xf>
    <xf numFmtId="0" fontId="12" fillId="0" borderId="0" xfId="0" applyFont="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1" fillId="0" borderId="28" xfId="0" applyFont="1" applyBorder="1" applyAlignment="1">
      <alignment horizontal="center"/>
    </xf>
    <xf numFmtId="14" fontId="8" fillId="2" borderId="3" xfId="0" applyNumberFormat="1" applyFont="1" applyFill="1" applyBorder="1" applyAlignment="1">
      <alignment horizontal="center"/>
    </xf>
    <xf numFmtId="0" fontId="8" fillId="2" borderId="19" xfId="0" applyFont="1" applyFill="1" applyBorder="1" applyAlignment="1">
      <alignment horizontal="center"/>
    </xf>
    <xf numFmtId="15" fontId="3" fillId="2" borderId="14" xfId="0" applyNumberFormat="1" applyFont="1" applyFill="1" applyBorder="1" applyAlignment="1">
      <alignment horizontal="center"/>
    </xf>
    <xf numFmtId="0" fontId="3" fillId="2" borderId="10" xfId="0" applyFont="1" applyFill="1" applyBorder="1" applyAlignment="1">
      <alignment horizontal="center"/>
    </xf>
    <xf numFmtId="0" fontId="3" fillId="2" borderId="1" xfId="0" applyFont="1" applyFill="1" applyBorder="1" applyAlignment="1">
      <alignment horizontal="left"/>
    </xf>
    <xf numFmtId="0" fontId="11" fillId="3" borderId="2" xfId="0" applyFont="1" applyFill="1" applyBorder="1" applyAlignment="1">
      <alignment horizontal="center" vertical="center" wrapText="1"/>
    </xf>
    <xf numFmtId="0" fontId="3" fillId="2" borderId="10" xfId="0" applyFont="1" applyFill="1" applyBorder="1" applyAlignment="1">
      <alignment horizontal="center" wrapText="1"/>
    </xf>
    <xf numFmtId="0" fontId="4" fillId="2" borderId="1" xfId="0" applyFont="1" applyFill="1" applyBorder="1" applyAlignment="1">
      <alignment horizont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3"/>
  <sheetViews>
    <sheetView view="pageBreakPreview" topLeftCell="B15" zoomScale="80" zoomScaleNormal="100" zoomScaleSheetLayoutView="80" workbookViewId="0">
      <selection activeCell="M14" sqref="M14:M16"/>
    </sheetView>
  </sheetViews>
  <sheetFormatPr baseColWidth="10" defaultRowHeight="12.75" x14ac:dyDescent="0.2"/>
  <cols>
    <col min="1" max="1" width="12.42578125" customWidth="1"/>
    <col min="2" max="2" width="54.140625" customWidth="1"/>
    <col min="3" max="3" width="44.28515625" customWidth="1"/>
    <col min="4" max="4" width="37.140625" customWidth="1"/>
    <col min="5" max="5" width="38.140625" customWidth="1"/>
    <col min="6" max="6" width="30.140625" customWidth="1"/>
    <col min="7" max="7" width="27.5703125" customWidth="1"/>
    <col min="8" max="8" width="17" customWidth="1"/>
    <col min="9" max="9" width="12.7109375" customWidth="1"/>
    <col min="10" max="10" width="10.28515625" customWidth="1"/>
    <col min="11" max="11" width="12.140625" customWidth="1"/>
    <col min="12" max="12" width="11.7109375" customWidth="1"/>
    <col min="13" max="13" width="14.85546875" customWidth="1"/>
  </cols>
  <sheetData>
    <row r="1" spans="1:16" ht="15" customHeight="1" x14ac:dyDescent="0.25">
      <c r="A1" s="52" t="s">
        <v>39</v>
      </c>
      <c r="B1" s="53"/>
      <c r="C1" s="53"/>
      <c r="D1" s="53"/>
      <c r="E1" s="53"/>
      <c r="F1" s="53"/>
      <c r="G1" s="53"/>
      <c r="H1" s="53"/>
      <c r="I1" s="53"/>
      <c r="J1" s="53"/>
      <c r="K1" s="53"/>
      <c r="L1" s="53"/>
      <c r="M1" s="53"/>
      <c r="N1" s="1"/>
      <c r="O1" s="1"/>
      <c r="P1" s="1"/>
    </row>
    <row r="2" spans="1:16" ht="15" customHeight="1" x14ac:dyDescent="0.25">
      <c r="A2" s="54" t="s">
        <v>40</v>
      </c>
      <c r="B2" s="55"/>
      <c r="C2" s="55"/>
      <c r="D2" s="55"/>
      <c r="E2" s="55"/>
      <c r="F2" s="55"/>
      <c r="G2" s="55"/>
      <c r="H2" s="55"/>
      <c r="I2" s="55"/>
      <c r="J2" s="55"/>
      <c r="K2" s="55"/>
      <c r="L2" s="55"/>
      <c r="M2" s="55"/>
      <c r="N2" s="1"/>
      <c r="O2" s="1"/>
      <c r="P2" s="1"/>
    </row>
    <row r="3" spans="1:16" ht="15" customHeight="1" x14ac:dyDescent="0.25">
      <c r="A3" s="54" t="s">
        <v>41</v>
      </c>
      <c r="B3" s="55"/>
      <c r="C3" s="55"/>
      <c r="D3" s="55"/>
      <c r="E3" s="55"/>
      <c r="F3" s="55"/>
      <c r="G3" s="55"/>
      <c r="H3" s="55"/>
      <c r="I3" s="55"/>
      <c r="J3" s="55"/>
      <c r="K3" s="55"/>
      <c r="L3" s="55"/>
      <c r="M3" s="55"/>
      <c r="N3" s="1"/>
      <c r="O3" s="1"/>
      <c r="P3" s="1"/>
    </row>
    <row r="4" spans="1:16" ht="15" x14ac:dyDescent="0.25">
      <c r="A4" s="54"/>
      <c r="B4" s="55"/>
      <c r="C4" s="55"/>
      <c r="D4" s="55"/>
      <c r="E4" s="55"/>
      <c r="F4" s="55"/>
      <c r="G4" s="55"/>
      <c r="H4" s="55"/>
      <c r="I4" s="55"/>
      <c r="J4" s="55"/>
      <c r="K4" s="55"/>
      <c r="L4" s="55"/>
      <c r="M4" s="55"/>
      <c r="N4" s="1"/>
      <c r="O4" s="1"/>
      <c r="P4" s="1"/>
    </row>
    <row r="5" spans="1:16" ht="15" x14ac:dyDescent="0.25">
      <c r="A5" s="50" t="s">
        <v>51</v>
      </c>
      <c r="B5" s="51"/>
      <c r="C5" s="51"/>
      <c r="D5" s="51"/>
      <c r="E5" s="51"/>
      <c r="F5" s="51"/>
      <c r="G5" s="51"/>
      <c r="H5" s="51"/>
      <c r="I5" s="51"/>
      <c r="J5" s="51"/>
      <c r="K5" s="51"/>
      <c r="L5" s="51"/>
      <c r="M5" s="5"/>
      <c r="N5" s="1"/>
      <c r="O5" s="1"/>
      <c r="P5" s="1"/>
    </row>
    <row r="6" spans="1:16" ht="15" x14ac:dyDescent="0.25">
      <c r="A6" s="50" t="s">
        <v>50</v>
      </c>
      <c r="B6" s="51"/>
      <c r="C6" s="51"/>
      <c r="D6" s="51"/>
      <c r="E6" s="51"/>
      <c r="F6" s="51"/>
      <c r="G6" s="51"/>
      <c r="H6" s="51"/>
      <c r="I6" s="51"/>
      <c r="J6" s="51"/>
      <c r="K6" s="51"/>
      <c r="L6" s="51"/>
      <c r="M6" s="5"/>
      <c r="N6" s="1"/>
      <c r="O6" s="1"/>
      <c r="P6" s="1"/>
    </row>
    <row r="7" spans="1:16" ht="15" x14ac:dyDescent="0.25">
      <c r="A7" s="50" t="s">
        <v>14</v>
      </c>
      <c r="B7" s="51"/>
      <c r="C7" s="51"/>
      <c r="D7" s="51"/>
      <c r="E7" s="51"/>
      <c r="F7" s="51"/>
      <c r="G7" s="51"/>
      <c r="H7" s="51"/>
      <c r="I7" s="51"/>
      <c r="J7" s="51"/>
      <c r="K7" s="51"/>
      <c r="L7" s="51"/>
      <c r="M7" s="5"/>
      <c r="N7" s="1"/>
      <c r="O7" s="1"/>
      <c r="P7" s="1"/>
    </row>
    <row r="8" spans="1:16" ht="15" x14ac:dyDescent="0.25">
      <c r="A8" s="50" t="s">
        <v>15</v>
      </c>
      <c r="B8" s="51"/>
      <c r="C8" s="51"/>
      <c r="D8" s="51"/>
      <c r="E8" s="51"/>
      <c r="F8" s="51"/>
      <c r="G8" s="51"/>
      <c r="H8" s="51"/>
      <c r="I8" s="51"/>
      <c r="J8" s="51"/>
      <c r="K8" s="51"/>
      <c r="L8" s="51"/>
      <c r="M8" s="5"/>
      <c r="N8" s="1"/>
      <c r="O8" s="1"/>
      <c r="P8" s="1"/>
    </row>
    <row r="9" spans="1:16" ht="15" x14ac:dyDescent="0.25">
      <c r="A9" s="50" t="s">
        <v>49</v>
      </c>
      <c r="B9" s="51"/>
      <c r="C9" s="51"/>
      <c r="D9" s="51"/>
      <c r="E9" s="51"/>
      <c r="F9" s="51"/>
      <c r="G9" s="51"/>
      <c r="H9" s="51"/>
      <c r="I9" s="51"/>
      <c r="J9" s="51"/>
      <c r="K9" s="51"/>
      <c r="L9" s="51"/>
      <c r="M9" s="5"/>
      <c r="N9" s="1"/>
      <c r="O9" s="1"/>
      <c r="P9" s="1"/>
    </row>
    <row r="10" spans="1:16" ht="15" x14ac:dyDescent="0.25">
      <c r="A10" s="50" t="s">
        <v>16</v>
      </c>
      <c r="B10" s="51"/>
      <c r="C10" s="51"/>
      <c r="D10" s="51"/>
      <c r="E10" s="51"/>
      <c r="F10" s="51"/>
      <c r="G10" s="51"/>
      <c r="H10" s="51"/>
      <c r="I10" s="51"/>
      <c r="J10" s="51"/>
      <c r="K10" s="51"/>
      <c r="L10" s="51"/>
      <c r="M10" s="51"/>
      <c r="N10" s="1"/>
      <c r="O10" s="1"/>
      <c r="P10" s="1"/>
    </row>
    <row r="11" spans="1:16" ht="15" x14ac:dyDescent="0.25">
      <c r="A11" s="50"/>
      <c r="B11" s="51"/>
      <c r="C11" s="51"/>
      <c r="D11" s="51"/>
      <c r="E11" s="51"/>
      <c r="F11" s="51"/>
      <c r="G11" s="51"/>
      <c r="H11" s="51"/>
      <c r="I11" s="51"/>
      <c r="J11" s="51"/>
      <c r="K11" s="51"/>
      <c r="L11" s="51"/>
      <c r="M11" s="51"/>
      <c r="N11" s="1"/>
      <c r="O11" s="1"/>
      <c r="P11" s="1"/>
    </row>
    <row r="12" spans="1:16" ht="65.25" customHeight="1" x14ac:dyDescent="0.25">
      <c r="A12" s="56" t="s">
        <v>10</v>
      </c>
      <c r="B12" s="58" t="s">
        <v>48</v>
      </c>
      <c r="C12" s="58" t="s">
        <v>17</v>
      </c>
      <c r="D12" s="58" t="s">
        <v>18</v>
      </c>
      <c r="E12" s="56" t="s">
        <v>19</v>
      </c>
      <c r="F12" s="68" t="s">
        <v>0</v>
      </c>
      <c r="G12" s="69" t="s">
        <v>3</v>
      </c>
      <c r="H12" s="56" t="s">
        <v>36</v>
      </c>
      <c r="I12" s="56" t="s">
        <v>35</v>
      </c>
      <c r="J12" s="56" t="s">
        <v>1</v>
      </c>
      <c r="K12" s="56" t="s">
        <v>2</v>
      </c>
      <c r="L12" s="57" t="s">
        <v>6</v>
      </c>
      <c r="M12" s="29" t="s">
        <v>43</v>
      </c>
      <c r="N12" s="1"/>
      <c r="O12" s="1"/>
      <c r="P12" s="1"/>
    </row>
    <row r="13" spans="1:16" ht="26.25" customHeight="1" x14ac:dyDescent="0.2">
      <c r="A13" s="56"/>
      <c r="B13" s="58"/>
      <c r="C13" s="58"/>
      <c r="D13" s="58"/>
      <c r="E13" s="56"/>
      <c r="F13" s="68"/>
      <c r="G13" s="69"/>
      <c r="H13" s="56"/>
      <c r="I13" s="56"/>
      <c r="J13" s="56"/>
      <c r="K13" s="56"/>
      <c r="L13" s="57"/>
      <c r="M13" s="30"/>
      <c r="N13" s="1"/>
      <c r="O13" s="1"/>
      <c r="P13" s="1"/>
    </row>
    <row r="14" spans="1:16" ht="117" customHeight="1" thickBot="1" x14ac:dyDescent="0.25">
      <c r="A14" s="6">
        <v>1</v>
      </c>
      <c r="B14" s="39" t="s">
        <v>52</v>
      </c>
      <c r="C14" s="40" t="s">
        <v>53</v>
      </c>
      <c r="D14" s="40" t="s">
        <v>54</v>
      </c>
      <c r="E14" s="40" t="s">
        <v>55</v>
      </c>
      <c r="F14" s="40" t="s">
        <v>56</v>
      </c>
      <c r="G14" s="40" t="s">
        <v>57</v>
      </c>
      <c r="H14" s="41" t="s">
        <v>58</v>
      </c>
      <c r="I14" s="44">
        <v>1</v>
      </c>
      <c r="J14" s="8">
        <v>46015</v>
      </c>
      <c r="K14" s="8">
        <v>46081</v>
      </c>
      <c r="L14" s="45">
        <f>+(K14-J14)/7</f>
        <v>9.4285714285714288</v>
      </c>
      <c r="M14" s="46" t="s">
        <v>71</v>
      </c>
      <c r="N14" s="1"/>
      <c r="O14" s="1"/>
      <c r="P14" s="1"/>
    </row>
    <row r="15" spans="1:16" ht="294" customHeight="1" thickBot="1" x14ac:dyDescent="0.25">
      <c r="A15" s="6">
        <v>2</v>
      </c>
      <c r="B15" s="42" t="s">
        <v>59</v>
      </c>
      <c r="C15" s="43" t="s">
        <v>60</v>
      </c>
      <c r="D15" s="43" t="s">
        <v>61</v>
      </c>
      <c r="E15" s="43" t="s">
        <v>62</v>
      </c>
      <c r="F15" s="43" t="s">
        <v>63</v>
      </c>
      <c r="G15" s="43" t="s">
        <v>64</v>
      </c>
      <c r="H15" s="41" t="s">
        <v>58</v>
      </c>
      <c r="I15" s="44">
        <v>1</v>
      </c>
      <c r="J15" s="8">
        <v>46015</v>
      </c>
      <c r="K15" s="8">
        <v>46387</v>
      </c>
      <c r="L15" s="45">
        <f>+(K15-J15)/7</f>
        <v>53.142857142857146</v>
      </c>
      <c r="M15" s="46" t="s">
        <v>72</v>
      </c>
      <c r="N15" s="1"/>
      <c r="O15" s="1"/>
      <c r="P15" s="1"/>
    </row>
    <row r="16" spans="1:16" ht="130.5" customHeight="1" thickBot="1" x14ac:dyDescent="0.25">
      <c r="A16" s="6">
        <v>3</v>
      </c>
      <c r="B16" s="42" t="s">
        <v>65</v>
      </c>
      <c r="C16" s="43" t="s">
        <v>66</v>
      </c>
      <c r="D16" s="43" t="s">
        <v>67</v>
      </c>
      <c r="E16" s="43" t="s">
        <v>68</v>
      </c>
      <c r="F16" s="43" t="s">
        <v>69</v>
      </c>
      <c r="G16" s="43" t="s">
        <v>70</v>
      </c>
      <c r="H16" s="41" t="s">
        <v>58</v>
      </c>
      <c r="I16" s="44">
        <v>1</v>
      </c>
      <c r="J16" s="8">
        <v>46015</v>
      </c>
      <c r="K16" s="8">
        <v>46387</v>
      </c>
      <c r="L16" s="45">
        <f>+(K16-J16)/7</f>
        <v>53.142857142857146</v>
      </c>
      <c r="M16" s="46" t="s">
        <v>72</v>
      </c>
      <c r="N16" s="1"/>
      <c r="O16" s="1"/>
      <c r="P16" s="1"/>
    </row>
    <row r="17" spans="1:16" ht="15" x14ac:dyDescent="0.2">
      <c r="A17" s="6">
        <v>4</v>
      </c>
      <c r="B17" s="34"/>
      <c r="C17" s="35"/>
      <c r="D17" s="36"/>
      <c r="E17" s="31"/>
      <c r="F17" s="32"/>
      <c r="G17" s="32"/>
      <c r="H17" s="32"/>
      <c r="I17" s="33"/>
      <c r="J17" s="8"/>
      <c r="K17" s="8"/>
      <c r="L17" s="9"/>
      <c r="M17" s="10"/>
      <c r="N17" s="1"/>
      <c r="O17" s="1"/>
      <c r="P17" s="1"/>
    </row>
    <row r="18" spans="1:16" ht="15" x14ac:dyDescent="0.2">
      <c r="A18" s="6">
        <v>5</v>
      </c>
      <c r="B18" s="37"/>
      <c r="C18" s="35"/>
      <c r="D18" s="36"/>
      <c r="E18" s="31"/>
      <c r="F18" s="32"/>
      <c r="G18" s="32"/>
      <c r="H18" s="32"/>
      <c r="I18" s="33"/>
      <c r="J18" s="8"/>
      <c r="K18" s="8"/>
      <c r="L18" s="9"/>
      <c r="M18" s="10"/>
      <c r="N18" s="1"/>
      <c r="O18" s="1"/>
      <c r="P18" s="1"/>
    </row>
    <row r="19" spans="1:16" ht="15" x14ac:dyDescent="0.2">
      <c r="A19" s="6">
        <v>6</v>
      </c>
      <c r="B19" s="34"/>
      <c r="C19" s="35"/>
      <c r="D19" s="36"/>
      <c r="E19" s="31"/>
      <c r="F19" s="32"/>
      <c r="G19" s="32"/>
      <c r="H19" s="32"/>
      <c r="I19" s="33"/>
      <c r="J19" s="8"/>
      <c r="K19" s="8"/>
      <c r="L19" s="9"/>
      <c r="M19" s="10"/>
      <c r="N19" s="1"/>
      <c r="O19" s="1"/>
      <c r="P19" s="1"/>
    </row>
    <row r="20" spans="1:16" ht="15" x14ac:dyDescent="0.2">
      <c r="A20" s="6">
        <v>7</v>
      </c>
      <c r="B20" s="34"/>
      <c r="C20" s="35"/>
      <c r="D20" s="36"/>
      <c r="E20" s="31"/>
      <c r="F20" s="32"/>
      <c r="G20" s="32"/>
      <c r="H20" s="32"/>
      <c r="I20" s="33"/>
      <c r="J20" s="8"/>
      <c r="K20" s="8"/>
      <c r="L20" s="9"/>
      <c r="M20" s="10"/>
      <c r="N20" s="1"/>
      <c r="O20" s="1"/>
      <c r="P20" s="1"/>
    </row>
    <row r="21" spans="1:16" ht="15" x14ac:dyDescent="0.2">
      <c r="A21" s="6">
        <v>8</v>
      </c>
      <c r="B21" s="34"/>
      <c r="C21" s="35"/>
      <c r="D21" s="36"/>
      <c r="E21" s="31"/>
      <c r="F21" s="32"/>
      <c r="G21" s="32"/>
      <c r="H21" s="32"/>
      <c r="I21" s="33"/>
      <c r="J21" s="8"/>
      <c r="K21" s="8"/>
      <c r="L21" s="9"/>
      <c r="M21" s="10"/>
      <c r="N21" s="1"/>
      <c r="O21" s="1"/>
      <c r="P21" s="1"/>
    </row>
    <row r="22" spans="1:16" ht="16.5" thickBot="1" x14ac:dyDescent="0.25">
      <c r="A22" s="70"/>
      <c r="B22" s="71"/>
      <c r="C22" s="71"/>
      <c r="D22" s="71"/>
      <c r="E22" s="71"/>
      <c r="F22" s="71"/>
      <c r="G22" s="71"/>
      <c r="H22" s="71"/>
      <c r="I22" s="71"/>
      <c r="J22" s="71"/>
      <c r="K22" s="71"/>
      <c r="L22" s="71"/>
      <c r="M22" s="71"/>
    </row>
    <row r="23" spans="1:16" ht="12.75" customHeight="1" x14ac:dyDescent="0.2">
      <c r="A23" s="76" t="s">
        <v>46</v>
      </c>
      <c r="B23" s="77"/>
      <c r="C23" s="77"/>
      <c r="D23" s="77"/>
      <c r="E23" s="77"/>
      <c r="F23" s="77"/>
      <c r="G23" s="77"/>
      <c r="H23" s="77"/>
      <c r="I23" s="77"/>
      <c r="J23" s="77"/>
      <c r="K23" s="77"/>
      <c r="L23" s="77"/>
      <c r="M23" s="78"/>
    </row>
    <row r="24" spans="1:16" ht="13.5" thickBot="1" x14ac:dyDescent="0.25">
      <c r="A24" s="79"/>
      <c r="B24" s="80"/>
      <c r="C24" s="80"/>
      <c r="D24" s="80"/>
      <c r="E24" s="80"/>
      <c r="F24" s="80"/>
      <c r="G24" s="80"/>
      <c r="H24" s="80"/>
      <c r="I24" s="80"/>
      <c r="J24" s="80"/>
      <c r="K24" s="80"/>
      <c r="L24" s="80"/>
      <c r="M24" s="81"/>
    </row>
    <row r="25" spans="1:16" ht="15" x14ac:dyDescent="0.2">
      <c r="A25" s="11"/>
      <c r="B25" s="11"/>
      <c r="C25" s="11"/>
      <c r="D25" s="11"/>
      <c r="E25" s="11"/>
      <c r="F25" s="11"/>
      <c r="G25" s="11"/>
      <c r="H25" s="11"/>
      <c r="I25" s="11"/>
      <c r="J25" s="11"/>
      <c r="K25" s="11"/>
      <c r="L25" s="11"/>
      <c r="M25" s="12"/>
    </row>
    <row r="26" spans="1:16" ht="15.75" thickBot="1" x14ac:dyDescent="0.25">
      <c r="A26" s="11"/>
      <c r="B26" s="11"/>
      <c r="C26" s="11"/>
      <c r="D26" s="11"/>
      <c r="E26" s="11"/>
      <c r="F26" s="11"/>
      <c r="G26" s="11"/>
      <c r="H26" s="11"/>
      <c r="I26" s="11"/>
      <c r="J26" s="11"/>
      <c r="K26" s="11"/>
      <c r="L26" s="11"/>
      <c r="M26" s="12"/>
    </row>
    <row r="27" spans="1:16" ht="16.5" thickBot="1" x14ac:dyDescent="0.3">
      <c r="A27" s="72" t="s">
        <v>13</v>
      </c>
      <c r="B27" s="73"/>
      <c r="C27" s="73"/>
      <c r="D27" s="74"/>
      <c r="E27" s="11"/>
      <c r="F27" s="59"/>
      <c r="G27" s="60"/>
      <c r="H27" s="60"/>
      <c r="I27" s="60"/>
      <c r="J27" s="60"/>
      <c r="K27" s="60"/>
      <c r="L27" s="60"/>
      <c r="M27" s="61"/>
    </row>
    <row r="28" spans="1:16" ht="16.5" thickBot="1" x14ac:dyDescent="0.3">
      <c r="A28" s="75"/>
      <c r="B28" s="75"/>
      <c r="C28" s="75"/>
      <c r="D28" s="75"/>
      <c r="E28" s="11"/>
      <c r="F28" s="62"/>
      <c r="G28" s="63"/>
      <c r="H28" s="63"/>
      <c r="I28" s="63"/>
      <c r="J28" s="63"/>
      <c r="K28" s="63"/>
      <c r="L28" s="63"/>
      <c r="M28" s="64"/>
    </row>
    <row r="29" spans="1:16" ht="27" customHeight="1" thickBot="1" x14ac:dyDescent="0.25">
      <c r="A29" s="13"/>
      <c r="B29" s="82" t="s">
        <v>11</v>
      </c>
      <c r="C29" s="83"/>
      <c r="D29" s="84"/>
      <c r="E29" s="11"/>
      <c r="F29" s="65"/>
      <c r="G29" s="66"/>
      <c r="H29" s="66"/>
      <c r="I29" s="66"/>
      <c r="J29" s="66"/>
      <c r="K29" s="66"/>
      <c r="L29" s="66"/>
      <c r="M29" s="67"/>
    </row>
    <row r="30" spans="1:16" ht="28.5" customHeight="1" thickBot="1" x14ac:dyDescent="0.25">
      <c r="A30" s="14"/>
      <c r="B30" s="82" t="s">
        <v>42</v>
      </c>
      <c r="C30" s="83"/>
      <c r="D30" s="84"/>
      <c r="E30" s="11"/>
      <c r="F30" s="65"/>
      <c r="G30" s="66"/>
      <c r="H30" s="66"/>
      <c r="I30" s="66"/>
      <c r="J30" s="66"/>
      <c r="K30" s="66"/>
      <c r="L30" s="66"/>
      <c r="M30" s="67"/>
    </row>
    <row r="31" spans="1:16" ht="31.5" customHeight="1" thickBot="1" x14ac:dyDescent="0.25">
      <c r="A31" s="15"/>
      <c r="B31" s="82" t="s">
        <v>12</v>
      </c>
      <c r="C31" s="83"/>
      <c r="D31" s="84"/>
      <c r="E31" s="11"/>
      <c r="F31" s="85"/>
      <c r="G31" s="86"/>
      <c r="H31" s="86"/>
      <c r="I31" s="86"/>
      <c r="J31" s="86"/>
      <c r="K31" s="86"/>
      <c r="L31" s="86"/>
      <c r="M31" s="87"/>
    </row>
    <row r="32" spans="1:16" ht="24.75" customHeight="1" thickBot="1" x14ac:dyDescent="0.25">
      <c r="A32" s="16"/>
      <c r="B32" s="82" t="s">
        <v>24</v>
      </c>
      <c r="C32" s="83"/>
      <c r="D32" s="84"/>
      <c r="E32" s="11"/>
      <c r="F32" s="88"/>
      <c r="G32" s="89"/>
      <c r="H32" s="89"/>
      <c r="I32" s="89"/>
      <c r="J32" s="89"/>
      <c r="K32" s="89"/>
      <c r="L32" s="89"/>
      <c r="M32" s="90"/>
    </row>
    <row r="33" spans="1:13" ht="15" x14ac:dyDescent="0.2">
      <c r="A33" s="17"/>
      <c r="B33" s="17"/>
      <c r="C33" s="17"/>
      <c r="D33" s="17"/>
      <c r="E33" s="17"/>
      <c r="F33" s="17"/>
      <c r="G33" s="17"/>
      <c r="H33" s="17"/>
      <c r="I33" s="17"/>
      <c r="J33" s="17"/>
      <c r="K33" s="17"/>
      <c r="L33" s="17"/>
      <c r="M33" s="17"/>
    </row>
  </sheetData>
  <mergeCells count="37">
    <mergeCell ref="B31:D31"/>
    <mergeCell ref="B30:D30"/>
    <mergeCell ref="F31:M31"/>
    <mergeCell ref="B29:D29"/>
    <mergeCell ref="F32:M32"/>
    <mergeCell ref="B32:D32"/>
    <mergeCell ref="F27:M27"/>
    <mergeCell ref="F28:M28"/>
    <mergeCell ref="F29:M29"/>
    <mergeCell ref="F30:M30"/>
    <mergeCell ref="J12:J13"/>
    <mergeCell ref="F12:F13"/>
    <mergeCell ref="G12:G13"/>
    <mergeCell ref="A22:M22"/>
    <mergeCell ref="A27:D27"/>
    <mergeCell ref="A28:D28"/>
    <mergeCell ref="A23:M24"/>
    <mergeCell ref="A9:L9"/>
    <mergeCell ref="A12:A13"/>
    <mergeCell ref="H12:H13"/>
    <mergeCell ref="A11:M11"/>
    <mergeCell ref="A10:M10"/>
    <mergeCell ref="K12:K13"/>
    <mergeCell ref="L12:L13"/>
    <mergeCell ref="B12:B13"/>
    <mergeCell ref="C12:C13"/>
    <mergeCell ref="I12:I13"/>
    <mergeCell ref="D12:D13"/>
    <mergeCell ref="E12:E13"/>
    <mergeCell ref="A7:L7"/>
    <mergeCell ref="A8:L8"/>
    <mergeCell ref="A1:M1"/>
    <mergeCell ref="A2:M2"/>
    <mergeCell ref="A3:M3"/>
    <mergeCell ref="A4:M4"/>
    <mergeCell ref="A5:L5"/>
    <mergeCell ref="A6:L6"/>
  </mergeCells>
  <phoneticPr fontId="0" type="noConversion"/>
  <dataValidations disablePrompts="1" count="1">
    <dataValidation type="whole" operator="greaterThanOrEqual" allowBlank="1" showInputMessage="1" showErrorMessage="1" sqref="I14:I21">
      <formula1>1</formula1>
    </dataValidation>
  </dataValidations>
  <printOptions horizontalCentered="1" verticalCentered="1"/>
  <pageMargins left="1" right="1" top="0.98425196850393704" bottom="0.31496062992126" header="0" footer="0"/>
  <pageSetup paperSize="5" scale="4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1"/>
  <sheetViews>
    <sheetView tabSelected="1" view="pageBreakPreview" topLeftCell="A14" zoomScale="80" zoomScaleNormal="100" zoomScaleSheetLayoutView="80" workbookViewId="0">
      <selection activeCell="W16" sqref="W16"/>
    </sheetView>
  </sheetViews>
  <sheetFormatPr baseColWidth="10" defaultRowHeight="12.75" x14ac:dyDescent="0.2"/>
  <cols>
    <col min="1" max="1" width="14.85546875" customWidth="1"/>
    <col min="2" max="2" width="35.85546875" customWidth="1"/>
    <col min="3" max="3" width="39.28515625" customWidth="1"/>
    <col min="4" max="4" width="30.42578125" customWidth="1"/>
    <col min="5" max="5" width="31.7109375" customWidth="1"/>
    <col min="6" max="6" width="25" customWidth="1"/>
    <col min="7" max="7" width="19.7109375" customWidth="1"/>
    <col min="8" max="8" width="17" customWidth="1"/>
    <col min="9" max="9" width="12.7109375" customWidth="1"/>
    <col min="10" max="10" width="14.85546875" customWidth="1"/>
    <col min="11" max="11" width="15.42578125" customWidth="1"/>
    <col min="12" max="12" width="11.7109375" customWidth="1"/>
    <col min="13" max="13" width="12.42578125" customWidth="1"/>
    <col min="14" max="14" width="12.85546875" customWidth="1"/>
    <col min="15" max="15" width="11.28515625" customWidth="1"/>
    <col min="16" max="16" width="14.42578125" customWidth="1"/>
    <col min="17" max="17" width="10.140625" customWidth="1"/>
    <col min="18" max="18" width="10.5703125" customWidth="1"/>
    <col min="19" max="19" width="9.85546875" customWidth="1"/>
  </cols>
  <sheetData>
    <row r="1" spans="1:39" ht="15" customHeight="1" x14ac:dyDescent="0.25">
      <c r="A1" s="52" t="s">
        <v>37</v>
      </c>
      <c r="B1" s="53"/>
      <c r="C1" s="53"/>
      <c r="D1" s="53"/>
      <c r="E1" s="53"/>
      <c r="F1" s="53"/>
      <c r="G1" s="53"/>
      <c r="H1" s="53"/>
      <c r="I1" s="53"/>
      <c r="J1" s="53"/>
      <c r="K1" s="53"/>
      <c r="L1" s="53"/>
      <c r="M1" s="53"/>
      <c r="N1" s="53"/>
      <c r="O1" s="53"/>
      <c r="P1" s="53"/>
      <c r="Q1" s="53"/>
      <c r="R1" s="53"/>
      <c r="S1" s="123"/>
      <c r="T1" s="1"/>
      <c r="U1" s="1"/>
      <c r="V1" s="1"/>
    </row>
    <row r="2" spans="1:39" ht="15" customHeight="1" x14ac:dyDescent="0.25">
      <c r="A2" s="54" t="s">
        <v>44</v>
      </c>
      <c r="B2" s="55"/>
      <c r="C2" s="55"/>
      <c r="D2" s="55"/>
      <c r="E2" s="55"/>
      <c r="F2" s="55"/>
      <c r="G2" s="55"/>
      <c r="H2" s="55"/>
      <c r="I2" s="55"/>
      <c r="J2" s="55"/>
      <c r="K2" s="55"/>
      <c r="L2" s="55"/>
      <c r="M2" s="55"/>
      <c r="N2" s="55"/>
      <c r="O2" s="55"/>
      <c r="P2" s="55"/>
      <c r="Q2" s="55"/>
      <c r="R2" s="55"/>
      <c r="S2" s="124"/>
      <c r="T2" s="1"/>
      <c r="U2" s="1"/>
      <c r="V2" s="1"/>
    </row>
    <row r="3" spans="1:39" ht="15" customHeight="1" x14ac:dyDescent="0.25">
      <c r="A3" s="54" t="s">
        <v>41</v>
      </c>
      <c r="B3" s="55"/>
      <c r="C3" s="55"/>
      <c r="D3" s="55"/>
      <c r="E3" s="55"/>
      <c r="F3" s="55"/>
      <c r="G3" s="55"/>
      <c r="H3" s="55"/>
      <c r="I3" s="55"/>
      <c r="J3" s="55"/>
      <c r="K3" s="55"/>
      <c r="L3" s="55"/>
      <c r="M3" s="55"/>
      <c r="N3" s="55"/>
      <c r="O3" s="55"/>
      <c r="P3" s="55"/>
      <c r="Q3" s="55"/>
      <c r="R3" s="55"/>
      <c r="S3" s="124"/>
      <c r="T3" s="1"/>
      <c r="U3" s="1"/>
      <c r="V3" s="1"/>
    </row>
    <row r="4" spans="1:39" ht="15" x14ac:dyDescent="0.25">
      <c r="A4" s="54"/>
      <c r="B4" s="55"/>
      <c r="C4" s="55"/>
      <c r="D4" s="55"/>
      <c r="E4" s="55"/>
      <c r="F4" s="55"/>
      <c r="G4" s="55"/>
      <c r="H4" s="55"/>
      <c r="I4" s="55"/>
      <c r="J4" s="55"/>
      <c r="K4" s="55"/>
      <c r="L4" s="55"/>
      <c r="M4" s="55"/>
      <c r="N4" s="55"/>
      <c r="O4" s="55"/>
      <c r="P4" s="55"/>
      <c r="Q4" s="55"/>
      <c r="R4" s="55"/>
      <c r="S4" s="124"/>
      <c r="T4" s="1"/>
      <c r="U4" s="1"/>
      <c r="V4" s="1"/>
    </row>
    <row r="5" spans="1:39" ht="15" x14ac:dyDescent="0.25">
      <c r="A5" s="50" t="s">
        <v>74</v>
      </c>
      <c r="B5" s="51"/>
      <c r="C5" s="51"/>
      <c r="D5" s="51"/>
      <c r="E5" s="51"/>
      <c r="F5" s="51"/>
      <c r="G5" s="51"/>
      <c r="H5" s="51"/>
      <c r="I5" s="51"/>
      <c r="J5" s="51"/>
      <c r="K5" s="51"/>
      <c r="L5" s="51"/>
      <c r="M5" s="2"/>
      <c r="N5" s="3"/>
      <c r="O5" s="3"/>
      <c r="P5" s="3"/>
      <c r="Q5" s="3"/>
      <c r="R5" s="3"/>
      <c r="S5" s="4"/>
      <c r="T5" s="1"/>
      <c r="U5" s="1"/>
      <c r="V5" s="1"/>
    </row>
    <row r="6" spans="1:39" ht="15" x14ac:dyDescent="0.25">
      <c r="A6" s="50" t="s">
        <v>75</v>
      </c>
      <c r="B6" s="51"/>
      <c r="C6" s="51"/>
      <c r="D6" s="51"/>
      <c r="E6" s="51"/>
      <c r="F6" s="51"/>
      <c r="G6" s="51"/>
      <c r="H6" s="51"/>
      <c r="I6" s="51"/>
      <c r="J6" s="51"/>
      <c r="K6" s="51"/>
      <c r="L6" s="51"/>
      <c r="M6" s="2"/>
      <c r="N6" s="3"/>
      <c r="O6" s="3"/>
      <c r="P6" s="3"/>
      <c r="Q6" s="3"/>
      <c r="R6" s="3"/>
      <c r="S6" s="4"/>
      <c r="T6" s="1"/>
      <c r="U6" s="1"/>
      <c r="V6" s="1"/>
    </row>
    <row r="7" spans="1:39" ht="15" x14ac:dyDescent="0.25">
      <c r="A7" s="50" t="s">
        <v>76</v>
      </c>
      <c r="B7" s="51"/>
      <c r="C7" s="51"/>
      <c r="D7" s="51"/>
      <c r="E7" s="51"/>
      <c r="F7" s="51"/>
      <c r="G7" s="51"/>
      <c r="H7" s="51"/>
      <c r="I7" s="51"/>
      <c r="J7" s="51"/>
      <c r="K7" s="51"/>
      <c r="L7" s="51"/>
      <c r="M7" s="2"/>
      <c r="N7" s="3"/>
      <c r="O7" s="3"/>
      <c r="P7" s="3"/>
      <c r="Q7" s="3"/>
      <c r="R7" s="3"/>
      <c r="S7" s="4"/>
      <c r="T7" s="1"/>
      <c r="U7" s="1"/>
      <c r="V7" s="1"/>
    </row>
    <row r="8" spans="1:39" ht="15" x14ac:dyDescent="0.25">
      <c r="A8" s="50" t="s">
        <v>77</v>
      </c>
      <c r="B8" s="51"/>
      <c r="C8" s="51"/>
      <c r="D8" s="51"/>
      <c r="E8" s="51"/>
      <c r="F8" s="51"/>
      <c r="G8" s="51"/>
      <c r="H8" s="51"/>
      <c r="I8" s="51"/>
      <c r="J8" s="51"/>
      <c r="K8" s="51"/>
      <c r="L8" s="51"/>
      <c r="M8" s="2"/>
      <c r="N8" s="3"/>
      <c r="O8" s="3"/>
      <c r="P8" s="3"/>
      <c r="Q8" s="3"/>
      <c r="R8" s="3"/>
      <c r="S8" s="4"/>
      <c r="T8" s="1"/>
      <c r="U8" s="1"/>
      <c r="V8" s="1"/>
    </row>
    <row r="9" spans="1:39" ht="15.75" thickBot="1" x14ac:dyDescent="0.3">
      <c r="A9" s="50" t="s">
        <v>78</v>
      </c>
      <c r="B9" s="51"/>
      <c r="C9" s="51"/>
      <c r="D9" s="51"/>
      <c r="E9" s="51"/>
      <c r="F9" s="51"/>
      <c r="G9" s="51"/>
      <c r="H9" s="51"/>
      <c r="I9" s="51"/>
      <c r="J9" s="51"/>
      <c r="K9" s="51"/>
      <c r="L9" s="51"/>
      <c r="M9" s="2"/>
      <c r="N9" s="3"/>
      <c r="O9" s="3"/>
      <c r="P9" s="3"/>
      <c r="Q9" s="3"/>
      <c r="R9" s="3"/>
      <c r="S9" s="4"/>
      <c r="T9" s="1"/>
      <c r="U9" s="1"/>
      <c r="V9" s="1"/>
    </row>
    <row r="10" spans="1:39" ht="15.75" thickBot="1" x14ac:dyDescent="0.3">
      <c r="A10" s="50" t="s">
        <v>16</v>
      </c>
      <c r="B10" s="51"/>
      <c r="C10" s="51"/>
      <c r="D10" s="51"/>
      <c r="E10" s="51"/>
      <c r="F10" s="51"/>
      <c r="G10" s="51"/>
      <c r="H10" s="51"/>
      <c r="I10" s="51"/>
      <c r="J10" s="51"/>
      <c r="K10" s="51"/>
      <c r="L10" s="51"/>
      <c r="M10" s="51"/>
      <c r="N10" s="51"/>
      <c r="O10" s="51"/>
      <c r="P10" s="51"/>
      <c r="Q10" s="121"/>
      <c r="R10" s="117">
        <v>46015</v>
      </c>
      <c r="S10" s="118"/>
      <c r="T10" s="1"/>
      <c r="U10" s="1"/>
      <c r="V10" s="1"/>
    </row>
    <row r="11" spans="1:39" ht="15" x14ac:dyDescent="0.25">
      <c r="A11" s="50" t="s">
        <v>23</v>
      </c>
      <c r="B11" s="51"/>
      <c r="C11" s="51"/>
      <c r="D11" s="51"/>
      <c r="E11" s="51"/>
      <c r="F11" s="51"/>
      <c r="G11" s="51"/>
      <c r="H11" s="51"/>
      <c r="I11" s="51"/>
      <c r="J11" s="51"/>
      <c r="K11" s="51"/>
      <c r="L11" s="51"/>
      <c r="M11" s="51"/>
      <c r="N11" s="51"/>
      <c r="O11" s="51"/>
      <c r="P11" s="51"/>
      <c r="Q11" s="121"/>
      <c r="R11" s="119">
        <v>46081</v>
      </c>
      <c r="S11" s="120"/>
      <c r="T11" s="1"/>
      <c r="U11" s="1"/>
      <c r="V11" s="1"/>
    </row>
    <row r="12" spans="1:39" ht="65.25" customHeight="1" x14ac:dyDescent="0.2">
      <c r="A12" s="56" t="s">
        <v>10</v>
      </c>
      <c r="B12" s="122" t="s">
        <v>48</v>
      </c>
      <c r="C12" s="122" t="s">
        <v>17</v>
      </c>
      <c r="D12" s="122" t="s">
        <v>18</v>
      </c>
      <c r="E12" s="56" t="s">
        <v>19</v>
      </c>
      <c r="F12" s="68" t="s">
        <v>0</v>
      </c>
      <c r="G12" s="56" t="s">
        <v>3</v>
      </c>
      <c r="H12" s="56" t="s">
        <v>36</v>
      </c>
      <c r="I12" s="56" t="s">
        <v>35</v>
      </c>
      <c r="J12" s="56" t="s">
        <v>1</v>
      </c>
      <c r="K12" s="56" t="s">
        <v>2</v>
      </c>
      <c r="L12" s="57" t="s">
        <v>6</v>
      </c>
      <c r="M12" s="56" t="s">
        <v>5</v>
      </c>
      <c r="N12" s="57" t="s">
        <v>4</v>
      </c>
      <c r="O12" s="57" t="s">
        <v>7</v>
      </c>
      <c r="P12" s="57" t="s">
        <v>8</v>
      </c>
      <c r="Q12" s="57" t="s">
        <v>9</v>
      </c>
      <c r="R12" s="56" t="s">
        <v>38</v>
      </c>
      <c r="S12" s="56"/>
      <c r="T12" s="18"/>
      <c r="U12" s="18"/>
      <c r="V12" s="18"/>
      <c r="W12" s="19"/>
      <c r="X12" s="19"/>
      <c r="Y12" s="19"/>
      <c r="Z12" s="19"/>
      <c r="AA12" s="19"/>
      <c r="AB12" s="19"/>
      <c r="AC12" s="19"/>
      <c r="AD12" s="19"/>
      <c r="AE12" s="19"/>
      <c r="AF12" s="19"/>
      <c r="AG12" s="19"/>
      <c r="AH12" s="19"/>
      <c r="AI12" s="19"/>
      <c r="AJ12" s="19"/>
      <c r="AK12" s="19"/>
      <c r="AL12" s="19"/>
      <c r="AM12" s="19"/>
    </row>
    <row r="13" spans="1:39" ht="26.25" customHeight="1" x14ac:dyDescent="0.2">
      <c r="A13" s="56"/>
      <c r="B13" s="122"/>
      <c r="C13" s="122"/>
      <c r="D13" s="122"/>
      <c r="E13" s="56"/>
      <c r="F13" s="68"/>
      <c r="G13" s="56"/>
      <c r="H13" s="56"/>
      <c r="I13" s="56"/>
      <c r="J13" s="56"/>
      <c r="K13" s="56"/>
      <c r="L13" s="57"/>
      <c r="M13" s="56"/>
      <c r="N13" s="57"/>
      <c r="O13" s="57"/>
      <c r="P13" s="57"/>
      <c r="Q13" s="57"/>
      <c r="R13" s="6" t="s">
        <v>21</v>
      </c>
      <c r="S13" s="6" t="s">
        <v>22</v>
      </c>
      <c r="T13" s="18"/>
      <c r="U13" s="18"/>
      <c r="V13" s="18"/>
      <c r="W13" s="19"/>
      <c r="X13" s="19"/>
      <c r="Y13" s="19"/>
      <c r="Z13" s="19"/>
      <c r="AA13" s="19"/>
      <c r="AB13" s="19"/>
      <c r="AC13" s="19"/>
      <c r="AD13" s="19"/>
      <c r="AE13" s="19"/>
      <c r="AF13" s="19"/>
      <c r="AG13" s="19"/>
      <c r="AH13" s="19"/>
      <c r="AI13" s="19"/>
      <c r="AJ13" s="19"/>
      <c r="AK13" s="19"/>
      <c r="AL13" s="19"/>
      <c r="AM13" s="19"/>
    </row>
    <row r="14" spans="1:39" ht="179.25" customHeight="1" x14ac:dyDescent="0.2">
      <c r="A14" s="6">
        <v>1</v>
      </c>
      <c r="B14" s="39" t="s">
        <v>52</v>
      </c>
      <c r="C14" s="40" t="s">
        <v>53</v>
      </c>
      <c r="D14" s="40" t="s">
        <v>54</v>
      </c>
      <c r="E14" s="40" t="s">
        <v>55</v>
      </c>
      <c r="F14" s="40" t="s">
        <v>56</v>
      </c>
      <c r="G14" s="40" t="s">
        <v>57</v>
      </c>
      <c r="H14" s="32" t="s">
        <v>58</v>
      </c>
      <c r="I14" s="33">
        <v>100</v>
      </c>
      <c r="J14" s="8">
        <v>46015</v>
      </c>
      <c r="K14" s="8">
        <v>46081</v>
      </c>
      <c r="L14" s="45">
        <f t="shared" ref="L14:L16" si="0">(+K14-J14)/7</f>
        <v>9.4285714285714288</v>
      </c>
      <c r="M14" s="38">
        <v>9</v>
      </c>
      <c r="N14" s="47">
        <f t="shared" ref="N14:N16" si="1">IF(M14/I14&gt;1,1,+M14/I14)</f>
        <v>0.09</v>
      </c>
      <c r="O14" s="48">
        <f>+L14*N14</f>
        <v>0.84857142857142853</v>
      </c>
      <c r="P14" s="48">
        <f>IF(K14&lt;=$R$11,O14,0)</f>
        <v>0.84857142857142853</v>
      </c>
      <c r="Q14" s="48">
        <f>IF($R$11&gt;=K14,L14,0)</f>
        <v>9.4285714285714288</v>
      </c>
      <c r="R14" s="49" t="s">
        <v>73</v>
      </c>
      <c r="S14" s="49"/>
      <c r="T14" s="18"/>
      <c r="U14" s="18"/>
      <c r="V14" s="18"/>
      <c r="W14" s="19"/>
      <c r="X14" s="19"/>
      <c r="Y14" s="19"/>
      <c r="Z14" s="19"/>
      <c r="AA14" s="19"/>
      <c r="AB14" s="19"/>
      <c r="AC14" s="19"/>
      <c r="AD14" s="19"/>
      <c r="AE14" s="19"/>
      <c r="AF14" s="19"/>
      <c r="AG14" s="19"/>
      <c r="AH14" s="19"/>
      <c r="AI14" s="19"/>
      <c r="AJ14" s="19"/>
      <c r="AK14" s="19"/>
      <c r="AL14" s="19"/>
      <c r="AM14" s="19"/>
    </row>
    <row r="15" spans="1:39" ht="326.25" x14ac:dyDescent="0.2">
      <c r="A15" s="6">
        <v>2</v>
      </c>
      <c r="B15" s="42" t="s">
        <v>59</v>
      </c>
      <c r="C15" s="43" t="s">
        <v>60</v>
      </c>
      <c r="D15" s="43" t="s">
        <v>61</v>
      </c>
      <c r="E15" s="43" t="s">
        <v>62</v>
      </c>
      <c r="F15" s="43" t="s">
        <v>63</v>
      </c>
      <c r="G15" s="43" t="s">
        <v>64</v>
      </c>
      <c r="H15" s="7" t="s">
        <v>58</v>
      </c>
      <c r="I15" s="7">
        <v>100</v>
      </c>
      <c r="J15" s="8">
        <v>46015</v>
      </c>
      <c r="K15" s="8">
        <v>46387</v>
      </c>
      <c r="L15" s="45">
        <f t="shared" si="0"/>
        <v>53.142857142857146</v>
      </c>
      <c r="M15" s="38">
        <v>9</v>
      </c>
      <c r="N15" s="47">
        <f t="shared" si="1"/>
        <v>0.09</v>
      </c>
      <c r="O15" s="48">
        <f>+L15*N15</f>
        <v>4.7828571428571429</v>
      </c>
      <c r="P15" s="48">
        <f t="shared" ref="P15:P16" si="2">IF(K15&lt;=$R$11,O15,0)</f>
        <v>0</v>
      </c>
      <c r="Q15" s="48">
        <f t="shared" ref="Q15:Q16" si="3">IF($R$11&gt;=K15,L15,0)</f>
        <v>0</v>
      </c>
      <c r="R15" s="49"/>
      <c r="S15" s="49"/>
      <c r="T15" s="19"/>
      <c r="U15" s="19"/>
      <c r="V15" s="19"/>
      <c r="W15" s="19"/>
      <c r="X15" s="19"/>
      <c r="Y15" s="19"/>
      <c r="Z15" s="19"/>
      <c r="AA15" s="19"/>
      <c r="AB15" s="19"/>
      <c r="AC15" s="19"/>
      <c r="AD15" s="19"/>
      <c r="AE15" s="19"/>
      <c r="AF15" s="19"/>
      <c r="AG15" s="19"/>
      <c r="AH15" s="19"/>
      <c r="AI15" s="19"/>
      <c r="AJ15" s="19"/>
      <c r="AK15" s="19"/>
      <c r="AL15" s="19"/>
      <c r="AM15" s="19"/>
    </row>
    <row r="16" spans="1:39" ht="157.5" x14ac:dyDescent="0.2">
      <c r="A16" s="6">
        <v>3</v>
      </c>
      <c r="B16" s="42" t="s">
        <v>65</v>
      </c>
      <c r="C16" s="43" t="s">
        <v>66</v>
      </c>
      <c r="D16" s="43" t="s">
        <v>67</v>
      </c>
      <c r="E16" s="43" t="s">
        <v>68</v>
      </c>
      <c r="F16" s="43" t="s">
        <v>69</v>
      </c>
      <c r="G16" s="43" t="s">
        <v>70</v>
      </c>
      <c r="H16" s="7" t="s">
        <v>58</v>
      </c>
      <c r="I16" s="7">
        <v>100</v>
      </c>
      <c r="J16" s="8">
        <v>46015</v>
      </c>
      <c r="K16" s="8">
        <v>46387</v>
      </c>
      <c r="L16" s="45">
        <f t="shared" si="0"/>
        <v>53.142857142857146</v>
      </c>
      <c r="M16" s="38">
        <v>9</v>
      </c>
      <c r="N16" s="47">
        <f t="shared" si="1"/>
        <v>0.09</v>
      </c>
      <c r="O16" s="48">
        <f t="shared" ref="O16" si="4">+L16*N16</f>
        <v>4.7828571428571429</v>
      </c>
      <c r="P16" s="48">
        <f t="shared" si="2"/>
        <v>0</v>
      </c>
      <c r="Q16" s="48">
        <f t="shared" si="3"/>
        <v>0</v>
      </c>
      <c r="R16" s="49"/>
      <c r="S16" s="49"/>
      <c r="T16" s="19"/>
      <c r="U16" s="19"/>
      <c r="V16" s="19"/>
      <c r="W16" s="19"/>
      <c r="X16" s="19"/>
      <c r="Y16" s="19"/>
      <c r="Z16" s="19"/>
      <c r="AA16" s="19"/>
      <c r="AB16" s="19"/>
      <c r="AC16" s="19"/>
      <c r="AD16" s="19"/>
      <c r="AE16" s="19"/>
      <c r="AF16" s="19"/>
      <c r="AG16" s="19"/>
      <c r="AH16" s="19"/>
      <c r="AI16" s="19"/>
      <c r="AJ16" s="19"/>
      <c r="AK16" s="19"/>
      <c r="AL16" s="19"/>
      <c r="AM16" s="19"/>
    </row>
    <row r="17" spans="1:39" ht="16.5" thickBot="1" x14ac:dyDescent="0.25">
      <c r="A17" s="70" t="s">
        <v>20</v>
      </c>
      <c r="B17" s="71"/>
      <c r="C17" s="71"/>
      <c r="D17" s="71"/>
      <c r="E17" s="71"/>
      <c r="F17" s="71"/>
      <c r="G17" s="71"/>
      <c r="H17" s="71"/>
      <c r="I17" s="71"/>
      <c r="J17" s="71"/>
      <c r="K17" s="71"/>
      <c r="L17" s="71"/>
      <c r="M17" s="71"/>
      <c r="N17" s="71"/>
      <c r="O17" s="20">
        <f>SUM(O14:O16)</f>
        <v>10.414285714285715</v>
      </c>
      <c r="P17" s="20"/>
      <c r="Q17" s="21">
        <f>SUM(Q14:Q16)</f>
        <v>9.4285714285714288</v>
      </c>
      <c r="R17" s="22"/>
      <c r="S17" s="23"/>
      <c r="T17" s="19"/>
      <c r="U17" s="19"/>
      <c r="V17" s="19"/>
      <c r="W17" s="19"/>
      <c r="X17" s="19"/>
      <c r="Y17" s="19"/>
      <c r="Z17" s="19"/>
      <c r="AA17" s="19"/>
      <c r="AB17" s="19"/>
      <c r="AC17" s="19"/>
      <c r="AD17" s="19"/>
      <c r="AE17" s="19"/>
      <c r="AF17" s="19"/>
      <c r="AG17" s="19"/>
      <c r="AH17" s="19"/>
      <c r="AI17" s="19"/>
      <c r="AJ17" s="19"/>
      <c r="AK17" s="19"/>
      <c r="AL17" s="19"/>
      <c r="AM17" s="19"/>
    </row>
    <row r="18" spans="1:39" ht="12.75" customHeight="1" x14ac:dyDescent="0.2">
      <c r="A18" s="76" t="s">
        <v>47</v>
      </c>
      <c r="B18" s="77"/>
      <c r="C18" s="77"/>
      <c r="D18" s="77"/>
      <c r="E18" s="77"/>
      <c r="F18" s="77"/>
      <c r="G18" s="77"/>
      <c r="H18" s="77"/>
      <c r="I18" s="77"/>
      <c r="J18" s="77"/>
      <c r="K18" s="77"/>
      <c r="L18" s="77"/>
      <c r="M18" s="77"/>
      <c r="N18" s="77"/>
      <c r="O18" s="77"/>
      <c r="P18" s="77"/>
      <c r="Q18" s="77"/>
      <c r="R18" s="77"/>
      <c r="S18" s="78"/>
      <c r="T18" s="19"/>
      <c r="U18" s="19"/>
      <c r="V18" s="19"/>
      <c r="W18" s="19"/>
      <c r="X18" s="19"/>
      <c r="Y18" s="19"/>
      <c r="Z18" s="19"/>
      <c r="AA18" s="19"/>
      <c r="AB18" s="19"/>
      <c r="AC18" s="19"/>
      <c r="AD18" s="19"/>
      <c r="AE18" s="19"/>
      <c r="AF18" s="19"/>
      <c r="AG18" s="19"/>
      <c r="AH18" s="19"/>
      <c r="AI18" s="19"/>
      <c r="AJ18" s="19"/>
      <c r="AK18" s="19"/>
      <c r="AL18" s="19"/>
      <c r="AM18" s="19"/>
    </row>
    <row r="19" spans="1:39" ht="15.75" thickBot="1" x14ac:dyDescent="0.25">
      <c r="A19" s="79"/>
      <c r="B19" s="80"/>
      <c r="C19" s="80"/>
      <c r="D19" s="80"/>
      <c r="E19" s="80"/>
      <c r="F19" s="80"/>
      <c r="G19" s="80"/>
      <c r="H19" s="80"/>
      <c r="I19" s="80"/>
      <c r="J19" s="80"/>
      <c r="K19" s="80"/>
      <c r="L19" s="80"/>
      <c r="M19" s="80"/>
      <c r="N19" s="80"/>
      <c r="O19" s="80"/>
      <c r="P19" s="80"/>
      <c r="Q19" s="80"/>
      <c r="R19" s="80"/>
      <c r="S19" s="81"/>
      <c r="T19" s="19"/>
      <c r="U19" s="19"/>
      <c r="V19" s="19"/>
      <c r="W19" s="19"/>
      <c r="X19" s="19"/>
      <c r="Y19" s="19"/>
      <c r="Z19" s="19"/>
      <c r="AA19" s="19"/>
      <c r="AB19" s="19"/>
      <c r="AC19" s="19"/>
      <c r="AD19" s="19"/>
      <c r="AE19" s="19"/>
      <c r="AF19" s="19"/>
      <c r="AG19" s="19"/>
      <c r="AH19" s="19"/>
      <c r="AI19" s="19"/>
      <c r="AJ19" s="19"/>
      <c r="AK19" s="19"/>
      <c r="AL19" s="19"/>
      <c r="AM19" s="19"/>
    </row>
    <row r="20" spans="1:39" ht="15" x14ac:dyDescent="0.2">
      <c r="A20" s="17"/>
      <c r="B20" s="17"/>
      <c r="C20" s="17"/>
      <c r="D20" s="17"/>
      <c r="E20" s="17"/>
      <c r="F20" s="17"/>
      <c r="G20" s="17"/>
      <c r="H20" s="17"/>
      <c r="I20" s="17"/>
      <c r="J20" s="17"/>
      <c r="K20" s="17"/>
      <c r="L20" s="17"/>
      <c r="M20" s="17"/>
      <c r="N20" s="17"/>
      <c r="O20" s="17"/>
      <c r="P20" s="17"/>
      <c r="Q20" s="17"/>
      <c r="R20" s="17"/>
      <c r="S20" s="17"/>
      <c r="T20" s="19"/>
      <c r="U20" s="19"/>
      <c r="V20" s="19"/>
      <c r="W20" s="19"/>
      <c r="X20" s="19"/>
      <c r="Y20" s="19"/>
      <c r="Z20" s="19"/>
      <c r="AA20" s="19"/>
      <c r="AB20" s="19"/>
      <c r="AC20" s="19"/>
      <c r="AD20" s="19"/>
      <c r="AE20" s="19"/>
      <c r="AF20" s="19"/>
      <c r="AG20" s="19"/>
      <c r="AH20" s="19"/>
      <c r="AI20" s="19"/>
      <c r="AJ20" s="19"/>
      <c r="AK20" s="19"/>
      <c r="AL20" s="19"/>
      <c r="AM20" s="19"/>
    </row>
    <row r="21" spans="1:39" ht="15.75" thickBot="1" x14ac:dyDescent="0.25">
      <c r="A21" s="17"/>
      <c r="B21" s="17"/>
      <c r="C21" s="17"/>
      <c r="D21" s="17"/>
      <c r="E21" s="17"/>
      <c r="F21" s="17"/>
      <c r="G21" s="17"/>
      <c r="H21" s="17"/>
      <c r="I21" s="17"/>
      <c r="J21" s="17"/>
      <c r="K21" s="17"/>
      <c r="L21" s="17"/>
      <c r="M21" s="17"/>
      <c r="N21" s="17"/>
      <c r="O21" s="17"/>
      <c r="P21" s="17"/>
      <c r="Q21" s="17"/>
      <c r="R21" s="17"/>
      <c r="S21" s="17"/>
      <c r="T21" s="19"/>
      <c r="U21" s="19"/>
      <c r="V21" s="19"/>
      <c r="W21" s="19"/>
      <c r="X21" s="19"/>
      <c r="Y21" s="19"/>
      <c r="Z21" s="19"/>
      <c r="AA21" s="19"/>
      <c r="AB21" s="19"/>
      <c r="AC21" s="19"/>
      <c r="AD21" s="19"/>
      <c r="AE21" s="19"/>
      <c r="AF21" s="19"/>
      <c r="AG21" s="19"/>
      <c r="AH21" s="19"/>
      <c r="AI21" s="19"/>
      <c r="AJ21" s="19"/>
      <c r="AK21" s="19"/>
      <c r="AL21" s="19"/>
      <c r="AM21" s="19"/>
    </row>
    <row r="22" spans="1:39" ht="16.5" thickBot="1" x14ac:dyDescent="0.3">
      <c r="A22" s="72" t="s">
        <v>13</v>
      </c>
      <c r="B22" s="73"/>
      <c r="C22" s="73"/>
      <c r="D22" s="74"/>
      <c r="E22" s="17"/>
      <c r="F22" s="104" t="s">
        <v>25</v>
      </c>
      <c r="G22" s="105"/>
      <c r="H22" s="105"/>
      <c r="I22" s="105"/>
      <c r="J22" s="105"/>
      <c r="K22" s="105"/>
      <c r="L22" s="105"/>
      <c r="M22" s="105"/>
      <c r="N22" s="105"/>
      <c r="O22" s="105"/>
      <c r="P22" s="105"/>
      <c r="Q22" s="105"/>
      <c r="R22" s="105"/>
      <c r="S22" s="106"/>
      <c r="T22" s="19"/>
      <c r="U22" s="19"/>
      <c r="V22" s="19"/>
      <c r="W22" s="19"/>
      <c r="X22" s="19"/>
      <c r="Y22" s="19"/>
      <c r="Z22" s="19"/>
      <c r="AA22" s="19"/>
      <c r="AB22" s="19"/>
      <c r="AC22" s="19"/>
      <c r="AD22" s="19"/>
      <c r="AE22" s="19"/>
      <c r="AF22" s="19"/>
      <c r="AG22" s="19"/>
      <c r="AH22" s="19"/>
      <c r="AI22" s="19"/>
      <c r="AJ22" s="19"/>
      <c r="AK22" s="19"/>
      <c r="AL22" s="19"/>
      <c r="AM22" s="19"/>
    </row>
    <row r="23" spans="1:39" ht="16.5" thickBot="1" x14ac:dyDescent="0.3">
      <c r="A23" s="110"/>
      <c r="B23" s="110"/>
      <c r="C23" s="110"/>
      <c r="D23" s="110"/>
      <c r="E23" s="17"/>
      <c r="F23" s="107" t="s">
        <v>26</v>
      </c>
      <c r="G23" s="108"/>
      <c r="H23" s="108"/>
      <c r="I23" s="108"/>
      <c r="J23" s="108"/>
      <c r="K23" s="108"/>
      <c r="L23" s="108"/>
      <c r="M23" s="108"/>
      <c r="N23" s="108"/>
      <c r="O23" s="108"/>
      <c r="P23" s="108"/>
      <c r="Q23" s="108"/>
      <c r="R23" s="108"/>
      <c r="S23" s="109"/>
      <c r="T23" s="19"/>
      <c r="U23" s="19"/>
      <c r="V23" s="19"/>
      <c r="W23" s="19"/>
      <c r="X23" s="19"/>
      <c r="Y23" s="19"/>
      <c r="Z23" s="19"/>
      <c r="AA23" s="19"/>
      <c r="AB23" s="19"/>
      <c r="AC23" s="19"/>
      <c r="AD23" s="19"/>
      <c r="AE23" s="19"/>
      <c r="AF23" s="19"/>
      <c r="AG23" s="19"/>
      <c r="AH23" s="19"/>
      <c r="AI23" s="19"/>
      <c r="AJ23" s="19"/>
      <c r="AK23" s="19"/>
      <c r="AL23" s="19"/>
      <c r="AM23" s="19"/>
    </row>
    <row r="24" spans="1:39" ht="27" customHeight="1" thickBot="1" x14ac:dyDescent="0.3">
      <c r="A24" s="13"/>
      <c r="B24" s="82" t="s">
        <v>11</v>
      </c>
      <c r="C24" s="83"/>
      <c r="D24" s="84"/>
      <c r="E24" s="17"/>
      <c r="F24" s="96" t="s">
        <v>27</v>
      </c>
      <c r="G24" s="97"/>
      <c r="H24" s="97"/>
      <c r="I24" s="97"/>
      <c r="J24" s="97"/>
      <c r="K24" s="97"/>
      <c r="L24" s="97"/>
      <c r="M24" s="97"/>
      <c r="N24" s="97"/>
      <c r="O24" s="97"/>
      <c r="P24" s="98"/>
      <c r="Q24" s="102" t="s">
        <v>31</v>
      </c>
      <c r="R24" s="116"/>
      <c r="S24" s="24">
        <f>+Q17</f>
        <v>9.4285714285714288</v>
      </c>
      <c r="T24" s="19"/>
      <c r="U24" s="19"/>
      <c r="V24" s="19"/>
      <c r="W24" s="19"/>
      <c r="X24" s="19"/>
      <c r="Y24" s="19"/>
      <c r="Z24" s="19"/>
      <c r="AA24" s="19"/>
      <c r="AB24" s="19"/>
      <c r="AC24" s="19"/>
      <c r="AD24" s="19"/>
      <c r="AE24" s="19"/>
      <c r="AF24" s="19"/>
      <c r="AG24" s="19"/>
      <c r="AH24" s="19"/>
      <c r="AI24" s="19"/>
      <c r="AJ24" s="19"/>
      <c r="AK24" s="19"/>
      <c r="AL24" s="19"/>
      <c r="AM24" s="19"/>
    </row>
    <row r="25" spans="1:39" ht="28.5" customHeight="1" thickBot="1" x14ac:dyDescent="0.3">
      <c r="A25" s="14"/>
      <c r="B25" s="82" t="s">
        <v>45</v>
      </c>
      <c r="C25" s="83"/>
      <c r="D25" s="84"/>
      <c r="E25" s="17"/>
      <c r="F25" s="99" t="s">
        <v>28</v>
      </c>
      <c r="G25" s="100"/>
      <c r="H25" s="100"/>
      <c r="I25" s="100"/>
      <c r="J25" s="100"/>
      <c r="K25" s="100"/>
      <c r="L25" s="100"/>
      <c r="M25" s="100"/>
      <c r="N25" s="100"/>
      <c r="O25" s="100"/>
      <c r="P25" s="101"/>
      <c r="Q25" s="94" t="s">
        <v>32</v>
      </c>
      <c r="R25" s="95"/>
      <c r="S25" s="25">
        <f>SUM(L14:L16)</f>
        <v>115.71428571428572</v>
      </c>
      <c r="T25" s="19"/>
      <c r="U25" s="19"/>
      <c r="V25" s="19"/>
      <c r="W25" s="19"/>
      <c r="X25" s="19"/>
      <c r="Y25" s="19"/>
      <c r="Z25" s="19"/>
      <c r="AA25" s="19"/>
      <c r="AB25" s="19"/>
      <c r="AC25" s="19"/>
      <c r="AD25" s="19"/>
      <c r="AE25" s="19"/>
      <c r="AF25" s="19"/>
      <c r="AG25" s="19"/>
      <c r="AH25" s="19"/>
      <c r="AI25" s="19"/>
      <c r="AJ25" s="19"/>
      <c r="AK25" s="19"/>
      <c r="AL25" s="19"/>
      <c r="AM25" s="19"/>
    </row>
    <row r="26" spans="1:39" ht="31.5" customHeight="1" thickBot="1" x14ac:dyDescent="0.3">
      <c r="A26" s="15"/>
      <c r="B26" s="82" t="s">
        <v>12</v>
      </c>
      <c r="C26" s="83"/>
      <c r="D26" s="84"/>
      <c r="E26" s="17"/>
      <c r="F26" s="113" t="s">
        <v>29</v>
      </c>
      <c r="G26" s="114"/>
      <c r="H26" s="114"/>
      <c r="I26" s="114"/>
      <c r="J26" s="114"/>
      <c r="K26" s="114"/>
      <c r="L26" s="114"/>
      <c r="M26" s="114"/>
      <c r="N26" s="114"/>
      <c r="O26" s="114"/>
      <c r="P26" s="115"/>
      <c r="Q26" s="102" t="s">
        <v>34</v>
      </c>
      <c r="R26" s="103"/>
      <c r="S26" s="26">
        <f>IF(P17=0,0,+P17/S24)</f>
        <v>0</v>
      </c>
      <c r="T26" s="19"/>
      <c r="U26" s="19"/>
      <c r="V26" s="19"/>
      <c r="W26" s="19"/>
      <c r="X26" s="19"/>
      <c r="Y26" s="19"/>
      <c r="Z26" s="19"/>
      <c r="AA26" s="19"/>
      <c r="AB26" s="19"/>
      <c r="AC26" s="19"/>
      <c r="AD26" s="19"/>
      <c r="AE26" s="19"/>
      <c r="AF26" s="19"/>
      <c r="AG26" s="19"/>
      <c r="AH26" s="19"/>
      <c r="AI26" s="19"/>
      <c r="AJ26" s="19"/>
      <c r="AK26" s="19"/>
      <c r="AL26" s="19"/>
      <c r="AM26" s="19"/>
    </row>
    <row r="27" spans="1:39" ht="24.75" customHeight="1" thickBot="1" x14ac:dyDescent="0.3">
      <c r="A27" s="16"/>
      <c r="B27" s="82" t="s">
        <v>24</v>
      </c>
      <c r="C27" s="83"/>
      <c r="D27" s="84"/>
      <c r="E27" s="17"/>
      <c r="F27" s="91" t="s">
        <v>30</v>
      </c>
      <c r="G27" s="92"/>
      <c r="H27" s="92"/>
      <c r="I27" s="92"/>
      <c r="J27" s="92"/>
      <c r="K27" s="92"/>
      <c r="L27" s="92"/>
      <c r="M27" s="92"/>
      <c r="N27" s="92"/>
      <c r="O27" s="92"/>
      <c r="P27" s="93"/>
      <c r="Q27" s="111" t="s">
        <v>33</v>
      </c>
      <c r="R27" s="112"/>
      <c r="S27" s="27">
        <f>IF(O17=0,0,+O17/S25)</f>
        <v>0.09</v>
      </c>
      <c r="T27" s="19"/>
      <c r="U27" s="19"/>
      <c r="V27" s="19"/>
      <c r="W27" s="19"/>
      <c r="X27" s="19"/>
      <c r="Y27" s="19"/>
      <c r="Z27" s="19"/>
      <c r="AA27" s="19"/>
      <c r="AB27" s="19"/>
      <c r="AC27" s="19"/>
      <c r="AD27" s="19"/>
      <c r="AE27" s="19"/>
      <c r="AF27" s="19"/>
      <c r="AG27" s="19"/>
      <c r="AH27" s="19"/>
      <c r="AI27" s="19"/>
      <c r="AJ27" s="19"/>
      <c r="AK27" s="19"/>
      <c r="AL27" s="19"/>
      <c r="AM27" s="19"/>
    </row>
    <row r="28" spans="1:39" ht="15" x14ac:dyDescent="0.2">
      <c r="A28" s="17"/>
      <c r="B28" s="17"/>
      <c r="C28" s="17"/>
      <c r="D28" s="17"/>
      <c r="E28" s="17"/>
      <c r="F28" s="17"/>
      <c r="G28" s="17"/>
      <c r="H28" s="17"/>
      <c r="I28" s="17"/>
      <c r="J28" s="17"/>
      <c r="K28" s="17"/>
      <c r="L28" s="17"/>
      <c r="M28" s="17"/>
      <c r="N28" s="17"/>
      <c r="O28" s="17"/>
      <c r="P28" s="17"/>
      <c r="Q28" s="17"/>
      <c r="R28" s="17"/>
      <c r="S28" s="17"/>
      <c r="T28" s="19"/>
      <c r="U28" s="19"/>
      <c r="V28" s="19"/>
      <c r="W28" s="19"/>
      <c r="X28" s="19"/>
      <c r="Y28" s="19"/>
      <c r="Z28" s="19"/>
      <c r="AA28" s="19"/>
      <c r="AB28" s="19"/>
      <c r="AC28" s="19"/>
      <c r="AD28" s="19"/>
      <c r="AE28" s="19"/>
      <c r="AF28" s="19"/>
      <c r="AG28" s="19"/>
      <c r="AH28" s="19"/>
      <c r="AI28" s="19"/>
      <c r="AJ28" s="19"/>
      <c r="AK28" s="19"/>
      <c r="AL28" s="19"/>
      <c r="AM28" s="19"/>
    </row>
    <row r="29" spans="1:39" ht="15"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row>
    <row r="30" spans="1:39" ht="15"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row>
    <row r="31" spans="1:39" ht="15.75" x14ac:dyDescent="0.25">
      <c r="A31" s="19"/>
      <c r="B31" s="19"/>
      <c r="C31" s="19"/>
      <c r="D31" s="19"/>
      <c r="E31" s="19"/>
      <c r="F31" s="19"/>
      <c r="G31" s="19"/>
      <c r="H31" s="19"/>
      <c r="I31" s="19"/>
      <c r="J31" s="19"/>
      <c r="K31" s="19"/>
      <c r="L31" s="19"/>
      <c r="M31" s="19"/>
      <c r="N31" s="19"/>
      <c r="O31" s="19"/>
      <c r="P31" s="19"/>
      <c r="Q31" s="28"/>
      <c r="R31" s="19"/>
      <c r="S31" s="19"/>
      <c r="T31" s="19"/>
      <c r="U31" s="19"/>
      <c r="V31" s="19"/>
      <c r="W31" s="19"/>
      <c r="X31" s="19"/>
      <c r="Y31" s="19"/>
      <c r="Z31" s="19"/>
      <c r="AA31" s="19"/>
      <c r="AB31" s="19"/>
      <c r="AC31" s="19"/>
      <c r="AD31" s="19"/>
      <c r="AE31" s="19"/>
      <c r="AF31" s="19"/>
      <c r="AG31" s="19"/>
      <c r="AH31" s="19"/>
      <c r="AI31" s="19"/>
      <c r="AJ31" s="19"/>
      <c r="AK31" s="19"/>
      <c r="AL31" s="19"/>
      <c r="AM31" s="19"/>
    </row>
    <row r="32" spans="1:39" ht="15"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row>
    <row r="33" spans="1:39" ht="15"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row>
    <row r="34" spans="1:39" ht="15"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row>
    <row r="35" spans="1:39" ht="15" x14ac:dyDescent="0.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row>
    <row r="36" spans="1:39" ht="15" x14ac:dyDescent="0.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row>
    <row r="37" spans="1:39" ht="15" x14ac:dyDescent="0.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row>
    <row r="38" spans="1:39" ht="15" x14ac:dyDescent="0.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row>
    <row r="39" spans="1:39" ht="15" x14ac:dyDescent="0.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row>
    <row r="40" spans="1:39" ht="15" x14ac:dyDescent="0.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row>
    <row r="41" spans="1:39" ht="15" x14ac:dyDescent="0.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row>
    <row r="42" spans="1:39" ht="15" x14ac:dyDescent="0.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row>
    <row r="43" spans="1:39" ht="15" x14ac:dyDescent="0.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row>
    <row r="44" spans="1:39" ht="15"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row>
    <row r="45" spans="1:39" ht="15" x14ac:dyDescent="0.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row>
    <row r="46" spans="1:39" ht="15" x14ac:dyDescent="0.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row>
    <row r="47" spans="1:39" ht="15" x14ac:dyDescent="0.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row>
    <row r="48" spans="1:39" ht="15"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row>
    <row r="49" spans="1:39" ht="15" x14ac:dyDescent="0.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row>
    <row r="50" spans="1:39" ht="15" x14ac:dyDescent="0.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row>
    <row r="51" spans="1:39" ht="15"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row>
    <row r="52" spans="1:39" ht="15"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row>
    <row r="53" spans="1:39" ht="15" x14ac:dyDescent="0.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row>
    <row r="54" spans="1:39" ht="15"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row>
    <row r="55" spans="1:39" ht="15"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row>
    <row r="56" spans="1:39" ht="15"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row>
    <row r="57" spans="1:39" ht="15"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row>
    <row r="58" spans="1:39" ht="15"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row>
    <row r="59" spans="1:39" ht="15"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row>
    <row r="60" spans="1:39" ht="15"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row>
    <row r="61" spans="1:39" ht="15"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row>
    <row r="62" spans="1:39" ht="15"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row>
    <row r="63" spans="1:39" ht="15"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row>
    <row r="64" spans="1:39" ht="15"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row>
    <row r="65" spans="1:39" ht="15"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row>
    <row r="66" spans="1:39" ht="15"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row>
    <row r="67" spans="1:39" ht="15"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row>
    <row r="68" spans="1:39" ht="15"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row>
    <row r="69" spans="1:39" ht="15"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row>
    <row r="70" spans="1:39" ht="15"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row>
    <row r="71" spans="1:39" ht="15"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row>
  </sheetData>
  <mergeCells count="49">
    <mergeCell ref="A6:L6"/>
    <mergeCell ref="A7:L7"/>
    <mergeCell ref="A1:S1"/>
    <mergeCell ref="A2:S2"/>
    <mergeCell ref="A3:S3"/>
    <mergeCell ref="A4:S4"/>
    <mergeCell ref="A5:L5"/>
    <mergeCell ref="A8:L8"/>
    <mergeCell ref="A9:L9"/>
    <mergeCell ref="R10:S10"/>
    <mergeCell ref="A12:A13"/>
    <mergeCell ref="H12:H13"/>
    <mergeCell ref="Q12:Q13"/>
    <mergeCell ref="R12:S12"/>
    <mergeCell ref="R11:S11"/>
    <mergeCell ref="A11:Q11"/>
    <mergeCell ref="M12:M13"/>
    <mergeCell ref="A10:Q10"/>
    <mergeCell ref="L12:L13"/>
    <mergeCell ref="K12:K13"/>
    <mergeCell ref="B12:B13"/>
    <mergeCell ref="C12:C13"/>
    <mergeCell ref="D12:D13"/>
    <mergeCell ref="E12:E13"/>
    <mergeCell ref="A17:N17"/>
    <mergeCell ref="A22:D22"/>
    <mergeCell ref="B27:D27"/>
    <mergeCell ref="A18:S19"/>
    <mergeCell ref="B26:D26"/>
    <mergeCell ref="B25:D25"/>
    <mergeCell ref="B24:D24"/>
    <mergeCell ref="F23:S23"/>
    <mergeCell ref="A23:D23"/>
    <mergeCell ref="Q27:R27"/>
    <mergeCell ref="N12:N13"/>
    <mergeCell ref="O12:O13"/>
    <mergeCell ref="P12:P13"/>
    <mergeCell ref="F26:P26"/>
    <mergeCell ref="Q24:R24"/>
    <mergeCell ref="Q25:R25"/>
    <mergeCell ref="F24:P24"/>
    <mergeCell ref="F25:P25"/>
    <mergeCell ref="Q26:R26"/>
    <mergeCell ref="F22:S22"/>
    <mergeCell ref="I12:I13"/>
    <mergeCell ref="J12:J13"/>
    <mergeCell ref="F12:F13"/>
    <mergeCell ref="G12:G13"/>
    <mergeCell ref="F27:P27"/>
  </mergeCells>
  <phoneticPr fontId="0" type="noConversion"/>
  <dataValidations count="3">
    <dataValidation type="decimal" operator="greaterThan" allowBlank="1" showInputMessage="1" showErrorMessage="1" sqref="M12">
      <formula1>0</formula1>
    </dataValidation>
    <dataValidation type="whole" operator="greaterThanOrEqual" allowBlank="1" showInputMessage="1" showErrorMessage="1" sqref="I14:I16">
      <formula1>1</formula1>
    </dataValidation>
    <dataValidation type="whole" operator="greaterThanOrEqual" allowBlank="1" showInputMessage="1" showErrorMessage="1" sqref="M14:M16">
      <formula1>0</formula1>
    </dataValidation>
  </dataValidations>
  <printOptions horizontalCentered="1" verticalCentered="1"/>
  <pageMargins left="1" right="1" top="0.98425196850393704" bottom="0.31496062992126" header="0" footer="0"/>
  <pageSetup paperSize="5" scale="42"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 workbookViewId="0"/>
  </sheetViews>
  <sheetFormatPr baseColWidth="10" defaultRowHeight="12.75" x14ac:dyDescent="0.2"/>
  <sheetData/>
  <phoneticPr fontId="10"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Mejoramiento (F1)</vt:lpstr>
      <vt:lpstr>Avance Plan de Mejoramiento</vt:lpstr>
      <vt:lpstr>Hoja1</vt:lpstr>
    </vt:vector>
  </TitlesOfParts>
  <Company>OFICINA DE PLANEACION-CGR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Control_Interno</cp:lastModifiedBy>
  <cp:lastPrinted>2014-12-17T22:13:48Z</cp:lastPrinted>
  <dcterms:created xsi:type="dcterms:W3CDTF">2003-11-14T08:59:56Z</dcterms:created>
  <dcterms:modified xsi:type="dcterms:W3CDTF">2026-03-05T17:06:44Z</dcterms:modified>
</cp:coreProperties>
</file>